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https://creagov-my.sharepoint.com/personal/fabio_iacobini_crea_gov_it/Documents/Annuario dell'agricoltura italiana 2024/Capitoli inviati/"/>
    </mc:Choice>
  </mc:AlternateContent>
  <xr:revisionPtr revIDLastSave="162" documentId="8_{9B6A1825-0E60-4F39-AE9D-563F7CD1C30D}" xr6:coauthVersionLast="47" xr6:coauthVersionMax="47" xr10:uidLastSave="{084D805F-4CCA-43AE-89DE-D2BEE2EB0359}"/>
  <bookViews>
    <workbookView xWindow="-110" yWindow="-110" windowWidth="19420" windowHeight="10300" tabRatio="912" xr2:uid="{2D2249D7-EFB1-457A-9101-62E964760E2A}"/>
  </bookViews>
  <sheets>
    <sheet name="t1" sheetId="18" r:id="rId1"/>
    <sheet name="f1 e 2" sheetId="1" r:id="rId2"/>
    <sheet name="f3 e 4" sheetId="3" r:id="rId3"/>
    <sheet name="t2" sheetId="12" r:id="rId4"/>
    <sheet name="t3" sheetId="13" r:id="rId5"/>
    <sheet name="t4" sheetId="14" r:id="rId6"/>
    <sheet name="t5" sheetId="15" r:id="rId7"/>
    <sheet name="f5" sheetId="4" r:id="rId8"/>
    <sheet name="t6" sheetId="5" r:id="rId9"/>
    <sheet name="t7" sheetId="7" r:id="rId10"/>
    <sheet name="t8" sheetId="8" r:id="rId11"/>
    <sheet name="t9" sheetId="6" r:id="rId12"/>
    <sheet name="t10" sheetId="9" r:id="rId13"/>
    <sheet name="t11" sheetId="10" r:id="rId14"/>
    <sheet name="t12" sheetId="11" r:id="rId15"/>
    <sheet name="t13" sheetId="17" r:id="rId16"/>
    <sheet name="t14" sheetId="19" r:id="rId17"/>
  </sheets>
  <definedNames>
    <definedName name="_ftnref1" localSheetId="0">'t1'!$A$2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5" i="3" l="1"/>
  <c r="I46" i="3"/>
  <c r="I47" i="3"/>
  <c r="I48" i="3"/>
  <c r="I49" i="3"/>
  <c r="I50" i="3"/>
  <c r="I51" i="3"/>
  <c r="I52" i="3"/>
  <c r="I53" i="3"/>
  <c r="I54" i="3"/>
  <c r="I55" i="3"/>
  <c r="I56" i="3"/>
  <c r="I44" i="3"/>
  <c r="D44" i="3"/>
  <c r="E44" i="3"/>
  <c r="F44" i="3"/>
  <c r="G44" i="3"/>
  <c r="H44" i="3"/>
  <c r="D45" i="3"/>
  <c r="E45" i="3"/>
  <c r="F45" i="3"/>
  <c r="G45" i="3"/>
  <c r="H45" i="3"/>
  <c r="D46" i="3"/>
  <c r="E46" i="3"/>
  <c r="F46" i="3"/>
  <c r="G46" i="3"/>
  <c r="H46" i="3"/>
  <c r="D47" i="3"/>
  <c r="E47" i="3"/>
  <c r="F47" i="3"/>
  <c r="G47" i="3"/>
  <c r="H47" i="3"/>
  <c r="D48" i="3"/>
  <c r="E48" i="3"/>
  <c r="F48" i="3"/>
  <c r="G48" i="3"/>
  <c r="H48" i="3"/>
  <c r="D49" i="3"/>
  <c r="E49" i="3"/>
  <c r="F49" i="3"/>
  <c r="G49" i="3"/>
  <c r="H49" i="3"/>
  <c r="D50" i="3"/>
  <c r="E50" i="3"/>
  <c r="F50" i="3"/>
  <c r="G50" i="3"/>
  <c r="H50" i="3"/>
  <c r="D51" i="3"/>
  <c r="E51" i="3"/>
  <c r="F51" i="3"/>
  <c r="G51" i="3"/>
  <c r="H51" i="3"/>
  <c r="D52" i="3"/>
  <c r="E52" i="3"/>
  <c r="F52" i="3"/>
  <c r="G52" i="3"/>
  <c r="H52" i="3"/>
  <c r="D53" i="3"/>
  <c r="E53" i="3"/>
  <c r="F53" i="3"/>
  <c r="G53" i="3"/>
  <c r="H53" i="3"/>
  <c r="D54" i="3"/>
  <c r="E54" i="3"/>
  <c r="F54" i="3"/>
  <c r="G54" i="3"/>
  <c r="H54" i="3"/>
  <c r="D55" i="3"/>
  <c r="E55" i="3"/>
  <c r="F55" i="3"/>
  <c r="G55" i="3"/>
  <c r="H55" i="3"/>
  <c r="D56" i="3"/>
  <c r="E56" i="3"/>
  <c r="F56" i="3"/>
  <c r="G56" i="3"/>
  <c r="H56" i="3"/>
  <c r="C45" i="3"/>
  <c r="C46" i="3"/>
  <c r="C47" i="3"/>
  <c r="C48" i="3"/>
  <c r="C49" i="3"/>
  <c r="C50" i="3"/>
  <c r="C51" i="3"/>
  <c r="C52" i="3"/>
  <c r="C53" i="3"/>
  <c r="C54" i="3"/>
  <c r="C55" i="3"/>
  <c r="C56" i="3"/>
  <c r="C44" i="3"/>
  <c r="C84" i="1"/>
  <c r="D84" i="1"/>
  <c r="E84" i="1"/>
  <c r="F84" i="1"/>
  <c r="G84" i="1"/>
  <c r="H84" i="1"/>
  <c r="C85" i="1"/>
  <c r="D85" i="1"/>
  <c r="E85" i="1"/>
  <c r="F85" i="1"/>
  <c r="G85" i="1"/>
  <c r="H85" i="1"/>
  <c r="C86" i="1"/>
  <c r="D86" i="1"/>
  <c r="E86" i="1"/>
  <c r="F86" i="1"/>
  <c r="G86" i="1"/>
  <c r="H86" i="1"/>
  <c r="C87" i="1"/>
  <c r="D87" i="1"/>
  <c r="E87" i="1"/>
  <c r="F87" i="1"/>
  <c r="G87" i="1"/>
  <c r="H87" i="1"/>
  <c r="C88" i="1"/>
  <c r="D88" i="1"/>
  <c r="E88" i="1"/>
  <c r="F88" i="1"/>
  <c r="G88" i="1"/>
  <c r="H88" i="1"/>
  <c r="C89" i="1"/>
  <c r="D89" i="1"/>
  <c r="E89" i="1"/>
  <c r="F89" i="1"/>
  <c r="G89" i="1"/>
  <c r="H89" i="1"/>
  <c r="C90" i="1"/>
  <c r="D90" i="1"/>
  <c r="E90" i="1"/>
  <c r="F90" i="1"/>
  <c r="G90" i="1"/>
  <c r="H90" i="1"/>
  <c r="C91" i="1"/>
  <c r="D91" i="1"/>
  <c r="E91" i="1"/>
  <c r="F91" i="1"/>
  <c r="G91" i="1"/>
  <c r="H91" i="1"/>
  <c r="C92" i="1"/>
  <c r="D92" i="1"/>
  <c r="E92" i="1"/>
  <c r="F92" i="1"/>
  <c r="G92" i="1"/>
  <c r="H92" i="1"/>
  <c r="C93" i="1"/>
  <c r="D93" i="1"/>
  <c r="E93" i="1"/>
  <c r="F93" i="1"/>
  <c r="G93" i="1"/>
  <c r="H93" i="1"/>
  <c r="C94" i="1"/>
  <c r="D94" i="1"/>
  <c r="E94" i="1"/>
  <c r="F94" i="1"/>
  <c r="G94" i="1"/>
  <c r="H94" i="1"/>
  <c r="C95" i="1"/>
  <c r="D95" i="1"/>
  <c r="E95" i="1"/>
  <c r="F95" i="1"/>
  <c r="G95" i="1"/>
  <c r="H95" i="1"/>
  <c r="D83" i="1"/>
  <c r="E83" i="1"/>
  <c r="F83" i="1"/>
  <c r="G83" i="1"/>
  <c r="H83" i="1"/>
  <c r="C83" i="1"/>
  <c r="D3" i="1"/>
  <c r="E3" i="1"/>
  <c r="F3" i="1"/>
  <c r="G3" i="1"/>
  <c r="H3" i="1"/>
  <c r="C3" i="1"/>
  <c r="I17" i="1"/>
  <c r="I95" i="1" s="1"/>
  <c r="I16" i="1"/>
  <c r="I94" i="1" s="1"/>
  <c r="I15" i="1"/>
  <c r="I93" i="1" s="1"/>
  <c r="I14" i="1"/>
  <c r="I92" i="1" s="1"/>
  <c r="I13" i="1"/>
  <c r="I91" i="1" s="1"/>
  <c r="I12" i="1"/>
  <c r="I90" i="1" s="1"/>
  <c r="I11" i="1"/>
  <c r="I89" i="1" s="1"/>
  <c r="I10" i="1"/>
  <c r="I88" i="1" s="1"/>
  <c r="I9" i="1"/>
  <c r="I87" i="1" s="1"/>
  <c r="I8" i="1"/>
  <c r="I86" i="1" s="1"/>
  <c r="I7" i="1"/>
  <c r="I85" i="1" s="1"/>
  <c r="I6" i="1"/>
  <c r="I84" i="1" s="1"/>
  <c r="I5" i="1"/>
  <c r="I83" i="1" s="1"/>
  <c r="J95" i="1" l="1"/>
  <c r="J94" i="1"/>
  <c r="J93" i="1"/>
  <c r="J92" i="1"/>
  <c r="J91" i="1"/>
  <c r="J90" i="1"/>
  <c r="J89" i="1"/>
  <c r="J88" i="1"/>
  <c r="J87" i="1"/>
  <c r="J86" i="1"/>
  <c r="J85" i="1"/>
  <c r="J84" i="1"/>
  <c r="J83" i="1"/>
  <c r="D15" i="3"/>
  <c r="E15" i="3"/>
  <c r="F15" i="3"/>
  <c r="G15" i="3"/>
  <c r="H15" i="3"/>
  <c r="C15" i="3"/>
  <c r="H41" i="3"/>
  <c r="G41" i="3"/>
  <c r="F41" i="3"/>
  <c r="E41" i="3"/>
  <c r="D41" i="3"/>
  <c r="C41" i="3"/>
  <c r="B41" i="3"/>
  <c r="H40" i="3"/>
  <c r="G40" i="3"/>
  <c r="F40" i="3"/>
  <c r="E40" i="3"/>
  <c r="D40" i="3"/>
  <c r="C40" i="3"/>
  <c r="B40" i="3"/>
  <c r="H39" i="3"/>
  <c r="G39" i="3"/>
  <c r="F39" i="3"/>
  <c r="E39" i="3"/>
  <c r="D39" i="3"/>
  <c r="C39" i="3"/>
  <c r="B39" i="3"/>
  <c r="H38" i="3"/>
  <c r="G38" i="3"/>
  <c r="F38" i="3"/>
  <c r="E38" i="3"/>
  <c r="D38" i="3"/>
  <c r="C38" i="3"/>
  <c r="B38" i="3"/>
  <c r="H37" i="3"/>
  <c r="G37" i="3"/>
  <c r="F37" i="3"/>
  <c r="E37" i="3"/>
  <c r="D37" i="3"/>
  <c r="C37" i="3"/>
  <c r="B37" i="3"/>
  <c r="H36" i="3"/>
  <c r="G36" i="3"/>
  <c r="F36" i="3"/>
  <c r="E36" i="3"/>
  <c r="D36" i="3"/>
  <c r="C36" i="3"/>
  <c r="B36" i="3"/>
  <c r="H35" i="3"/>
  <c r="G35" i="3"/>
  <c r="F35" i="3"/>
  <c r="E35" i="3"/>
  <c r="D35" i="3"/>
  <c r="C35" i="3"/>
  <c r="B35" i="3"/>
  <c r="H34" i="3"/>
  <c r="G34" i="3"/>
  <c r="F34" i="3"/>
  <c r="E34" i="3"/>
  <c r="D34" i="3"/>
  <c r="C34" i="3"/>
  <c r="B34" i="3"/>
  <c r="H33" i="3"/>
  <c r="G33" i="3"/>
  <c r="F33" i="3"/>
  <c r="E33" i="3"/>
  <c r="D33" i="3"/>
  <c r="C33" i="3"/>
  <c r="B33" i="3"/>
  <c r="H32" i="3"/>
  <c r="G32" i="3"/>
  <c r="F32" i="3"/>
  <c r="E32" i="3"/>
  <c r="D32" i="3"/>
  <c r="C32" i="3"/>
  <c r="B32" i="3"/>
  <c r="H31" i="3"/>
  <c r="G31" i="3"/>
  <c r="F31" i="3"/>
  <c r="E31" i="3"/>
  <c r="D31" i="3"/>
  <c r="C31" i="3"/>
  <c r="B31" i="3"/>
  <c r="H30" i="3"/>
  <c r="G30" i="3"/>
  <c r="F30" i="3"/>
  <c r="E30" i="3"/>
  <c r="D30" i="3"/>
  <c r="C30" i="3"/>
  <c r="B30" i="3"/>
  <c r="H29" i="3"/>
  <c r="G29" i="3"/>
  <c r="F29" i="3"/>
  <c r="E29" i="3"/>
  <c r="D29" i="3"/>
  <c r="C29" i="3"/>
  <c r="B29" i="3"/>
  <c r="H26" i="3"/>
  <c r="G26" i="3"/>
  <c r="F26" i="3"/>
  <c r="E26" i="3"/>
  <c r="D26" i="3"/>
  <c r="C26" i="3"/>
  <c r="B26" i="3"/>
  <c r="B51" i="3" s="1"/>
  <c r="H25" i="3"/>
  <c r="G25" i="3"/>
  <c r="F25" i="3"/>
  <c r="E25" i="3"/>
  <c r="D25" i="3"/>
  <c r="C25" i="3"/>
  <c r="B25" i="3"/>
  <c r="H24" i="3"/>
  <c r="G24" i="3"/>
  <c r="F24" i="3"/>
  <c r="E24" i="3"/>
  <c r="D24" i="3"/>
  <c r="C24" i="3"/>
  <c r="B24" i="3"/>
  <c r="H23" i="3"/>
  <c r="G23" i="3"/>
  <c r="F23" i="3"/>
  <c r="E23" i="3"/>
  <c r="D23" i="3"/>
  <c r="C23" i="3"/>
  <c r="B23" i="3"/>
  <c r="H22" i="3"/>
  <c r="G22" i="3"/>
  <c r="F22" i="3"/>
  <c r="E22" i="3"/>
  <c r="D22" i="3"/>
  <c r="C22" i="3"/>
  <c r="B22" i="3"/>
  <c r="H21" i="3"/>
  <c r="G21" i="3"/>
  <c r="F21" i="3"/>
  <c r="E21" i="3"/>
  <c r="D21" i="3"/>
  <c r="C21" i="3"/>
  <c r="B21" i="3"/>
  <c r="H20" i="3"/>
  <c r="G20" i="3"/>
  <c r="F20" i="3"/>
  <c r="E20" i="3"/>
  <c r="D20" i="3"/>
  <c r="C20" i="3"/>
  <c r="B20" i="3"/>
  <c r="H19" i="3"/>
  <c r="G19" i="3"/>
  <c r="F19" i="3"/>
  <c r="E19" i="3"/>
  <c r="D19" i="3"/>
  <c r="C19" i="3"/>
  <c r="B19" i="3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29" i="1"/>
  <c r="B28" i="1"/>
  <c r="B27" i="1"/>
  <c r="B26" i="1"/>
  <c r="B25" i="1"/>
  <c r="B24" i="1"/>
  <c r="B23" i="1"/>
  <c r="B22" i="1"/>
  <c r="D29" i="1"/>
  <c r="E29" i="1"/>
  <c r="F29" i="1"/>
  <c r="G29" i="1"/>
  <c r="H29" i="1"/>
  <c r="C29" i="1"/>
  <c r="D27" i="1"/>
  <c r="E27" i="1"/>
  <c r="F27" i="1"/>
  <c r="G27" i="1"/>
  <c r="H27" i="1"/>
  <c r="C27" i="1"/>
  <c r="D25" i="1"/>
  <c r="E25" i="1"/>
  <c r="F25" i="1"/>
  <c r="G25" i="1"/>
  <c r="H25" i="1"/>
  <c r="C25" i="1"/>
  <c r="D23" i="1"/>
  <c r="E23" i="1"/>
  <c r="F23" i="1"/>
  <c r="G23" i="1"/>
  <c r="H23" i="1"/>
  <c r="C23" i="1"/>
  <c r="D22" i="1"/>
  <c r="E22" i="1"/>
  <c r="F22" i="1"/>
  <c r="G22" i="1"/>
  <c r="H22" i="1"/>
  <c r="C22" i="1"/>
  <c r="C33" i="1"/>
  <c r="D33" i="1"/>
  <c r="E33" i="1"/>
  <c r="F33" i="1"/>
  <c r="G33" i="1"/>
  <c r="H33" i="1"/>
  <c r="C34" i="1"/>
  <c r="D34" i="1"/>
  <c r="E34" i="1"/>
  <c r="F34" i="1"/>
  <c r="G34" i="1"/>
  <c r="H34" i="1"/>
  <c r="C35" i="1"/>
  <c r="D35" i="1"/>
  <c r="E35" i="1"/>
  <c r="F35" i="1"/>
  <c r="G35" i="1"/>
  <c r="H35" i="1"/>
  <c r="C36" i="1"/>
  <c r="D36" i="1"/>
  <c r="E36" i="1"/>
  <c r="F36" i="1"/>
  <c r="G36" i="1"/>
  <c r="H36" i="1"/>
  <c r="C37" i="1"/>
  <c r="D37" i="1"/>
  <c r="E37" i="1"/>
  <c r="F37" i="1"/>
  <c r="G37" i="1"/>
  <c r="H37" i="1"/>
  <c r="C38" i="1"/>
  <c r="D38" i="1"/>
  <c r="E38" i="1"/>
  <c r="F38" i="1"/>
  <c r="G38" i="1"/>
  <c r="H38" i="1"/>
  <c r="C39" i="1"/>
  <c r="D39" i="1"/>
  <c r="E39" i="1"/>
  <c r="F39" i="1"/>
  <c r="G39" i="1"/>
  <c r="H39" i="1"/>
  <c r="C40" i="1"/>
  <c r="D40" i="1"/>
  <c r="E40" i="1"/>
  <c r="F40" i="1"/>
  <c r="G40" i="1"/>
  <c r="H40" i="1"/>
  <c r="C41" i="1"/>
  <c r="D41" i="1"/>
  <c r="E41" i="1"/>
  <c r="F41" i="1"/>
  <c r="G41" i="1"/>
  <c r="H41" i="1"/>
  <c r="C42" i="1"/>
  <c r="D42" i="1"/>
  <c r="E42" i="1"/>
  <c r="F42" i="1"/>
  <c r="G42" i="1"/>
  <c r="H42" i="1"/>
  <c r="C43" i="1"/>
  <c r="D43" i="1"/>
  <c r="E43" i="1"/>
  <c r="F43" i="1"/>
  <c r="G43" i="1"/>
  <c r="H43" i="1"/>
  <c r="C44" i="1"/>
  <c r="D44" i="1"/>
  <c r="E44" i="1"/>
  <c r="F44" i="1"/>
  <c r="G44" i="1"/>
  <c r="H44" i="1"/>
  <c r="D32" i="1"/>
  <c r="E32" i="1"/>
  <c r="F32" i="1"/>
  <c r="G32" i="1"/>
  <c r="H32" i="1"/>
  <c r="C32" i="1"/>
  <c r="D28" i="1"/>
  <c r="E28" i="1"/>
  <c r="F28" i="1"/>
  <c r="G28" i="1"/>
  <c r="H28" i="1"/>
  <c r="C28" i="1"/>
  <c r="D26" i="1"/>
  <c r="E26" i="1"/>
  <c r="F26" i="1"/>
  <c r="G26" i="1"/>
  <c r="H26" i="1"/>
  <c r="C26" i="1"/>
  <c r="D24" i="1"/>
  <c r="E24" i="1"/>
  <c r="F24" i="1"/>
  <c r="G24" i="1"/>
  <c r="H24" i="1"/>
  <c r="C24" i="1"/>
  <c r="I19" i="3" l="1"/>
  <c r="B47" i="3"/>
  <c r="B50" i="3"/>
  <c r="B46" i="3"/>
  <c r="B48" i="3"/>
  <c r="B45" i="3"/>
  <c r="B49" i="3"/>
  <c r="B44" i="3"/>
  <c r="I22" i="1"/>
</calcChain>
</file>

<file path=xl/sharedStrings.xml><?xml version="1.0" encoding="utf-8"?>
<sst xmlns="http://schemas.openxmlformats.org/spreadsheetml/2006/main" count="410" uniqueCount="147">
  <si>
    <t>Area</t>
  </si>
  <si>
    <t>UE 27</t>
  </si>
  <si>
    <t>Altri Paesi Europei (no Mediterranei) UE27</t>
  </si>
  <si>
    <t>Paesi Terzi Mediterranei Europei</t>
  </si>
  <si>
    <t>Paesi Terzi Mediterranei Asiatici</t>
  </si>
  <si>
    <t>Paesi Terzi Mediterranei Africani</t>
  </si>
  <si>
    <t>Nord America</t>
  </si>
  <si>
    <t>Centro America</t>
  </si>
  <si>
    <t>Sud America</t>
  </si>
  <si>
    <t>Asia (no Mediterranei)</t>
  </si>
  <si>
    <t>Africa (no Mediterranei)</t>
  </si>
  <si>
    <t>Oceania</t>
  </si>
  <si>
    <t>Totali diversi</t>
  </si>
  <si>
    <t>Totale complessivo</t>
  </si>
  <si>
    <t>Altri</t>
  </si>
  <si>
    <t>Altri Paesi Europei
(no Medit.)</t>
  </si>
  <si>
    <t>PTM</t>
  </si>
  <si>
    <t>Asia (no Med.)</t>
  </si>
  <si>
    <t>Centro-Sud Ame.</t>
  </si>
  <si>
    <t>Somma di val2</t>
  </si>
  <si>
    <t>NOME_PAESE</t>
  </si>
  <si>
    <t>Cina</t>
  </si>
  <si>
    <t>India</t>
  </si>
  <si>
    <t>Australia</t>
  </si>
  <si>
    <t>Filippine</t>
  </si>
  <si>
    <t>Corea del Sud</t>
  </si>
  <si>
    <t>Giappone</t>
  </si>
  <si>
    <t>Emirati Arabi Uniti</t>
  </si>
  <si>
    <t>Singapore</t>
  </si>
  <si>
    <t>Arabia Saudita</t>
  </si>
  <si>
    <t>Hong Kong</t>
  </si>
  <si>
    <t>Biscotteria e pasticceria</t>
  </si>
  <si>
    <t>Cagliate e altri formaggi freschi</t>
  </si>
  <si>
    <t>Cuoio e pelli</t>
  </si>
  <si>
    <t>Prodotti dolciari a base di cacao</t>
  </si>
  <si>
    <t>Olio di oliva extravergine</t>
  </si>
  <si>
    <t>Birra di malto</t>
  </si>
  <si>
    <t>Succhi di frutta</t>
  </si>
  <si>
    <t>Estratti di carne, zuppe e salse</t>
  </si>
  <si>
    <t>Siero di latte</t>
  </si>
  <si>
    <t>Mangimi per cani e gatti</t>
  </si>
  <si>
    <t>Acque minerali</t>
  </si>
  <si>
    <t>Conserve di pomodoro e pelati</t>
  </si>
  <si>
    <t>Panelli, farine e mangimi</t>
  </si>
  <si>
    <t>Oli essenziali</t>
  </si>
  <si>
    <t>Panetteria</t>
  </si>
  <si>
    <t>Spezie</t>
  </si>
  <si>
    <t>Kiwi</t>
  </si>
  <si>
    <t>Grana Padano e Parmigiano Reggiano</t>
  </si>
  <si>
    <t>Altro olio di oliva</t>
  </si>
  <si>
    <t>Sottoprodotti animali non alim.</t>
  </si>
  <si>
    <t>Frutta preparata o conservata</t>
  </si>
  <si>
    <t>Altri legumi e ortaggi conserv. o prep.</t>
  </si>
  <si>
    <t>Panna (crema di latte) confezionata</t>
  </si>
  <si>
    <t>Riso</t>
  </si>
  <si>
    <t>Sostanze pectiche e oli</t>
  </si>
  <si>
    <t>Frattaglie fresche o congelate</t>
  </si>
  <si>
    <t>Salsicce e salami</t>
  </si>
  <si>
    <t>Tabacco greggio</t>
  </si>
  <si>
    <t>Piante da esterno</t>
  </si>
  <si>
    <t>Panna (crema di latte) sfusa</t>
  </si>
  <si>
    <t>Mele (escl. le secche)</t>
  </si>
  <si>
    <t>Zucchero e altri prod. saccariferi</t>
  </si>
  <si>
    <t>Pasta alim. non all'uovo, né farcita</t>
  </si>
  <si>
    <t>Caffè torrefatto, non decaffeinizzato</t>
  </si>
  <si>
    <t>Vini rossi e rosati DOP confezionati</t>
  </si>
  <si>
    <t>Vini rossi e rosati IGP confezionati</t>
  </si>
  <si>
    <t>Prodotti</t>
  </si>
  <si>
    <t>Valore</t>
  </si>
  <si>
    <t>Quantità</t>
  </si>
  <si>
    <t>Carni bovine: disossate congelate</t>
  </si>
  <si>
    <t>Carni bovine disossate fresche</t>
  </si>
  <si>
    <t>Semi di soia</t>
  </si>
  <si>
    <t>Crostacei e molluschi congelati</t>
  </si>
  <si>
    <t>Totale agro-alimentare</t>
  </si>
  <si>
    <t>Semi di arachidi</t>
  </si>
  <si>
    <t>Caffé torrefatto, non decaffeinizzato</t>
  </si>
  <si>
    <t>Panelli e mangimi</t>
  </si>
  <si>
    <t>Pasta alim. non all'uovo, nè farcita</t>
  </si>
  <si>
    <t>Lane e pelami (non cardati)</t>
  </si>
  <si>
    <t>Talee di vite e piante da frutto e di ort.</t>
  </si>
  <si>
    <t>Vini bianchi DOP confezionati</t>
  </si>
  <si>
    <t>Caffé greggio</t>
  </si>
  <si>
    <t>Oli di semi e grassi vegetali</t>
  </si>
  <si>
    <t>Fig. 11.1 – La struttura delle esportazioni agro-alimentari dell’Italia, per area di destinazione, 2018 e 2024</t>
  </si>
  <si>
    <t>Fig. 11.2 – Le esportazioni agro-alimentari dell’Italia, per area di destinazione, 2018-2024</t>
  </si>
  <si>
    <t>Fig. 11.3 – La struttura delle importazioni agro-alimentari dell’Italia, per area di approvvigionamento, 2018 e 2024</t>
  </si>
  <si>
    <t>Fig. 11.4 – Le importazioni agro-alimentari dell’Italia, per area di approvvigionamento, 2018-2024</t>
  </si>
  <si>
    <t>UE-27</t>
  </si>
  <si>
    <t>Spumanti DOP</t>
  </si>
  <si>
    <t>Fonte: elaborazioni su dati ISTAT.</t>
  </si>
  <si>
    <t>Paese</t>
  </si>
  <si>
    <t>Accordo</t>
  </si>
  <si>
    <t>Negoziati conclusi nel dicembre 2020 per il CAI ed entrata in vigore nel 2021 per GI</t>
  </si>
  <si>
    <t>Thailandia</t>
  </si>
  <si>
    <t>Area di Libero Scambio (ALS)</t>
  </si>
  <si>
    <t>Vietnam</t>
  </si>
  <si>
    <t>Accordo in vigore dal 2020</t>
  </si>
  <si>
    <t>Accordo di Partenariato Economico</t>
  </si>
  <si>
    <t>Accordo in vigore dal 2019</t>
  </si>
  <si>
    <t>Accordo in vigore dal 2015</t>
  </si>
  <si>
    <t>EU-India Free Trade Agreement</t>
  </si>
  <si>
    <t>Negoziati avviati nel 2018</t>
  </si>
  <si>
    <t>Marocco</t>
  </si>
  <si>
    <t>Accordo in vigore dal 2000, i negoziati sulla modernizzazione sono iniziati nel 2013 e sospesi dal 2014</t>
  </si>
  <si>
    <t>Tunisia</t>
  </si>
  <si>
    <t>Stati Uniti</t>
  </si>
  <si>
    <t>Accordo Quadro USA-UE</t>
  </si>
  <si>
    <t>In vigore dal 1° agosto 2025</t>
  </si>
  <si>
    <t>Canada</t>
  </si>
  <si>
    <t>Applicato provvisoriamente dal 2017</t>
  </si>
  <si>
    <t>Mercosur</t>
  </si>
  <si>
    <t>Mercosur Association Agreement</t>
  </si>
  <si>
    <t>Negoziati conclusi nel dicembre 2024</t>
  </si>
  <si>
    <t>Stato dell’accordo</t>
  </si>
  <si>
    <t>Accordo in vigore dal 1998, i negoziati sulla modernizzazione dell’accordo sono iniziati nel 2015, sospesi dal 2019</t>
  </si>
  <si>
    <t>Comprehensive Economic and Trade Agreement (CETA) </t>
  </si>
  <si>
    <t>Negoziati iniziati nel 2013, interrotti nel 2014 e ripresi nel 2023</t>
  </si>
  <si>
    <t>Negoziati iniziati nel 2007, interrotti nel 2013 e ripresi nel 2022</t>
  </si>
  <si>
    <t>Tab. 11.5 - Principali prodotti agro-alimentari importati in Italia dal Mercosur nel 2024</t>
  </si>
  <si>
    <t>Tab. 11.4 - Principali prodotti agro-alimentari esportati dall’Italia nel Mercosur nel 2024</t>
  </si>
  <si>
    <t>Tab. 11.3 - Principali prodotti agro-alimentari esportati dall’Italia in Canada nel 2024</t>
  </si>
  <si>
    <t>Tab. 11.2 - Principali prodotti agro-alimentari esportati dall’Italia negli Stati Uniti nel 2024</t>
  </si>
  <si>
    <t>Fig. 11.5 – Tasso di crescita delle esportazioni agro-alimentari dell’Italia verso i principali mercati dell’Asia e Oceania, variazione % 2024/2018</t>
  </si>
  <si>
    <t>Tab. 11.6 - Principali prodotti agro-alimentari  esportati dall’Italia in Cina nel 2024</t>
  </si>
  <si>
    <t>Tab. 11.8 - Principali prodotti agro-alimentari esportati dall’Italia in Vietnam nel 2024</t>
  </si>
  <si>
    <t>Tab. 11.9 - Principali prodotti agro-alimentari esportati dall’Italia in Giappone nel 2024</t>
  </si>
  <si>
    <t>Tab. 11.10 - Principali prodotti agro-alimentari esportati dall’Italia in Corea del Sud nel 2024</t>
  </si>
  <si>
    <t>Tab. 11.11 - Principali prodotti agro-alimentari esportati dall’Italia in India nel 2024</t>
  </si>
  <si>
    <t>Tab. 11.12 - Principali prodotti agro-alimentari esportati dall’Italia in Australia nel 2024</t>
  </si>
  <si>
    <t>Tab. 11.13 - Principali prodotti agro-alimentari esportati dall’Italia in Turchia nel 2024</t>
  </si>
  <si>
    <t>Tab. 11.14 - Principali prodotti agro-alimentari esportati dall’Italia in Marocco nel 2024</t>
  </si>
  <si>
    <t>Valore
(milioni di euro)</t>
  </si>
  <si>
    <t>Quantità
 (tonnellate)</t>
  </si>
  <si>
    <t>Tab. 11.7 - Principali prodotti agro-alimentari esportati dall’Italia in Thailandia nel 2024 </t>
  </si>
  <si>
    <t>Var. % 2024/18</t>
  </si>
  <si>
    <t>Fonte: elaborazioni su dati Commissione Europea.</t>
  </si>
  <si>
    <r>
      <t>Comprehensive Agreement on Investment</t>
    </r>
    <r>
      <rPr>
        <sz val="11"/>
        <color rgb="FF000000"/>
        <rFont val="Calibri"/>
        <family val="2"/>
      </rPr>
      <t xml:space="preserve"> (CAI) e </t>
    </r>
    <r>
      <rPr>
        <i/>
        <sz val="11"/>
        <color rgb="FF000000"/>
        <rFont val="Calibri"/>
        <family val="2"/>
      </rPr>
      <t>Geographical Indication Agreement</t>
    </r>
    <r>
      <rPr>
        <sz val="11"/>
        <color rgb="FF000000"/>
        <rFont val="Calibri"/>
        <family val="2"/>
      </rPr>
      <t xml:space="preserve"> (GI)</t>
    </r>
  </si>
  <si>
    <r>
      <t>Association Agreement</t>
    </r>
    <r>
      <rPr>
        <sz val="11"/>
        <color theme="1"/>
        <rFont val="Calibri"/>
        <family val="2"/>
      </rPr>
      <t xml:space="preserve"> (</t>
    </r>
    <r>
      <rPr>
        <i/>
        <sz val="11"/>
        <color theme="1"/>
        <rFont val="Calibri"/>
        <family val="2"/>
      </rPr>
      <t>Euro-Mediterranean Agreement</t>
    </r>
    <r>
      <rPr>
        <sz val="11"/>
        <color theme="1"/>
        <rFont val="Calibri"/>
        <family val="2"/>
      </rPr>
      <t>)</t>
    </r>
  </si>
  <si>
    <r>
      <t>Association Agreement</t>
    </r>
    <r>
      <rPr>
        <sz val="11"/>
        <color rgb="FF000000"/>
        <rFont val="Calibri"/>
        <family val="2"/>
      </rPr>
      <t xml:space="preserve"> (</t>
    </r>
    <r>
      <rPr>
        <i/>
        <sz val="11"/>
        <color rgb="FF000000"/>
        <rFont val="Calibri"/>
        <family val="2"/>
      </rPr>
      <t>Euro-Mediterranean Agreement</t>
    </r>
    <r>
      <rPr>
        <sz val="11"/>
        <color rgb="FF000000"/>
        <rFont val="Calibri"/>
        <family val="2"/>
      </rPr>
      <t>)</t>
    </r>
  </si>
  <si>
    <r>
      <rPr>
        <vertAlign val="superscript"/>
        <sz val="11"/>
        <color theme="1"/>
        <rFont val="Calibri"/>
        <family val="2"/>
      </rPr>
      <t>1</t>
    </r>
    <r>
      <rPr>
        <sz val="11"/>
        <color theme="1"/>
        <rFont val="Calibri"/>
        <family val="2"/>
      </rPr>
      <t xml:space="preserve"> Le informazioni sugli accordi in vigore sono disponibili al seguente link: https://policy.trade.ec.europa.eu/eu-trade-relationships-country-and-region/countries-and-regions_en.</t>
    </r>
  </si>
  <si>
    <r>
      <t>Carni bovine: semilav. fresche o refrig.</t>
    </r>
    <r>
      <rPr>
        <vertAlign val="superscript"/>
        <sz val="11"/>
        <color theme="1"/>
        <rFont val="Calibri"/>
        <family val="2"/>
      </rPr>
      <t>1</t>
    </r>
  </si>
  <si>
    <r>
      <rPr>
        <vertAlign val="superscript"/>
        <sz val="10"/>
        <color theme="1"/>
        <rFont val="Calibri"/>
        <family val="2"/>
      </rPr>
      <t>1</t>
    </r>
    <r>
      <rPr>
        <sz val="10"/>
        <color theme="1"/>
        <rFont val="Calibri"/>
        <family val="2"/>
      </rPr>
      <t xml:space="preserve"> La variazione è calcolata rispetto al 2023.</t>
    </r>
  </si>
  <si>
    <t>Valore
(milioni di €)</t>
  </si>
  <si>
    <t>Quantità
 (Tonnellate)</t>
  </si>
  <si>
    <t>Variazione % 2024/18</t>
  </si>
  <si>
    <r>
      <t>Tab.11.1 - Accordi commerciali dell’UE con i paesi analizzati</t>
    </r>
    <r>
      <rPr>
        <vertAlign val="superscript"/>
        <sz val="12"/>
        <color theme="1"/>
        <rFont val="Calibri"/>
        <family val="2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</si>
</sst>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_-;\-* #,##0_-;_-* &quot;-&quot;??_-;_-@_-"/>
    <numFmt numFmtId="165" formatCode="0.0%"/>
    <numFmt numFmtId="166" formatCode="_-* #,##0.0_-;\-* #,##0.0_-;_-* &quot;-&quot;??_-;_-@_-"/>
    <numFmt numFmtId="167" formatCode="0.0"/>
    <numFmt numFmtId="168" formatCode="#,##0.0"/>
    <numFmt numFmtId="169" formatCode="_-* #,##0.000_-;\-* #,##0.000_-;_-* &quot;-&quot;??_-;_-@_-"/>
  </numFmts>
  <fonts count="13" x14ac:knownFonts="1">
    <font>
      <sz val="11"/>
      <color theme="1"/>
      <name val="Aptos Narrow"/>
      <family val="2"/>
      <scheme val="minor"/>
    </font>
    <font>
      <b/>
      <sz val="12"/>
      <color theme="1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i/>
      <sz val="11"/>
      <color rgb="FF000000"/>
      <name val="Calibri"/>
      <family val="2"/>
    </font>
    <font>
      <i/>
      <sz val="11"/>
      <color theme="1"/>
      <name val="Calibri"/>
      <family val="2"/>
    </font>
    <font>
      <vertAlign val="superscript"/>
      <sz val="11"/>
      <color theme="1"/>
      <name val="Calibri"/>
      <family val="2"/>
    </font>
    <font>
      <sz val="10"/>
      <color theme="1"/>
      <name val="Calibri"/>
      <family val="2"/>
    </font>
    <font>
      <b/>
      <sz val="11"/>
      <color theme="1"/>
      <name val="Calibri"/>
      <family val="2"/>
    </font>
    <font>
      <b/>
      <i/>
      <sz val="11"/>
      <color theme="1"/>
      <name val="Calibri"/>
      <family val="2"/>
    </font>
    <font>
      <vertAlign val="superscript"/>
      <sz val="10"/>
      <color theme="1"/>
      <name val="Calibri"/>
      <family val="2"/>
    </font>
    <font>
      <sz val="12"/>
      <color theme="1"/>
      <name val="Calibri"/>
      <family val="2"/>
    </font>
    <font>
      <vertAlign val="superscript"/>
      <sz val="12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DAF2D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theme="4" tint="0.3999755851924192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3" fillId="3" borderId="0" xfId="0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wrapText="1"/>
    </xf>
    <xf numFmtId="0" fontId="7" fillId="0" borderId="0" xfId="0" applyFont="1"/>
    <xf numFmtId="0" fontId="2" fillId="0" borderId="0" xfId="0" applyFont="1" applyAlignment="1">
      <alignment horizontal="left" wrapText="1"/>
    </xf>
    <xf numFmtId="0" fontId="8" fillId="0" borderId="0" xfId="0" applyFont="1"/>
    <xf numFmtId="0" fontId="8" fillId="2" borderId="0" xfId="0" applyFont="1" applyFill="1"/>
    <xf numFmtId="0" fontId="8" fillId="2" borderId="1" xfId="0" applyFont="1" applyFill="1" applyBorder="1"/>
    <xf numFmtId="165" fontId="2" fillId="0" borderId="0" xfId="0" applyNumberFormat="1" applyFont="1"/>
    <xf numFmtId="164" fontId="2" fillId="0" borderId="0" xfId="0" applyNumberFormat="1" applyFont="1"/>
    <xf numFmtId="10" fontId="2" fillId="0" borderId="0" xfId="0" applyNumberFormat="1" applyFont="1"/>
    <xf numFmtId="0" fontId="8" fillId="2" borderId="2" xfId="0" applyFont="1" applyFill="1" applyBorder="1"/>
    <xf numFmtId="10" fontId="8" fillId="2" borderId="2" xfId="0" applyNumberFormat="1" applyFont="1" applyFill="1" applyBorder="1"/>
    <xf numFmtId="164" fontId="8" fillId="2" borderId="2" xfId="0" applyNumberFormat="1" applyFont="1" applyFill="1" applyBorder="1"/>
    <xf numFmtId="0" fontId="2" fillId="0" borderId="0" xfId="0" applyFont="1" applyAlignment="1">
      <alignment wrapText="1"/>
    </xf>
    <xf numFmtId="166" fontId="2" fillId="0" borderId="0" xfId="0" applyNumberFormat="1" applyFont="1"/>
    <xf numFmtId="2" fontId="2" fillId="0" borderId="0" xfId="0" applyNumberFormat="1" applyFont="1"/>
    <xf numFmtId="169" fontId="2" fillId="0" borderId="0" xfId="0" applyNumberFormat="1" applyFont="1"/>
    <xf numFmtId="0" fontId="2" fillId="0" borderId="5" xfId="0" applyFont="1" applyBorder="1"/>
    <xf numFmtId="0" fontId="11" fillId="0" borderId="5" xfId="0" applyFont="1" applyBorder="1" applyAlignment="1">
      <alignment vertical="center"/>
    </xf>
    <xf numFmtId="0" fontId="2" fillId="0" borderId="5" xfId="0" applyFont="1" applyBorder="1" applyAlignment="1">
      <alignment horizontal="center"/>
    </xf>
    <xf numFmtId="167" fontId="5" fillId="0" borderId="0" xfId="0" applyNumberFormat="1" applyFont="1" applyAlignment="1">
      <alignment horizontal="right"/>
    </xf>
    <xf numFmtId="0" fontId="8" fillId="0" borderId="4" xfId="0" applyFont="1" applyBorder="1"/>
    <xf numFmtId="166" fontId="8" fillId="0" borderId="4" xfId="0" applyNumberFormat="1" applyFont="1" applyBorder="1"/>
    <xf numFmtId="166" fontId="8" fillId="0" borderId="5" xfId="0" applyNumberFormat="1" applyFont="1" applyBorder="1"/>
    <xf numFmtId="167" fontId="9" fillId="0" borderId="5" xfId="0" applyNumberFormat="1" applyFont="1" applyBorder="1" applyAlignment="1">
      <alignment horizontal="right"/>
    </xf>
    <xf numFmtId="0" fontId="8" fillId="0" borderId="5" xfId="0" applyFont="1" applyBorder="1"/>
    <xf numFmtId="0" fontId="11" fillId="0" borderId="0" xfId="0" applyFont="1" applyAlignment="1">
      <alignment vertical="center"/>
    </xf>
    <xf numFmtId="168" fontId="5" fillId="0" borderId="0" xfId="0" applyNumberFormat="1" applyFont="1" applyAlignment="1">
      <alignment horizontal="right"/>
    </xf>
    <xf numFmtId="168" fontId="9" fillId="0" borderId="5" xfId="0" applyNumberFormat="1" applyFont="1" applyBorder="1" applyAlignment="1">
      <alignment horizontal="right"/>
    </xf>
    <xf numFmtId="168" fontId="2" fillId="0" borderId="0" xfId="0" applyNumberFormat="1" applyFont="1"/>
    <xf numFmtId="168" fontId="8" fillId="0" borderId="5" xfId="0" applyNumberFormat="1" applyFont="1" applyBorder="1"/>
    <xf numFmtId="0" fontId="11" fillId="0" borderId="0" xfId="0" applyFont="1"/>
    <xf numFmtId="0" fontId="3" fillId="0" borderId="6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2" fillId="0" borderId="0" xfId="0" applyFont="1" applyAlignment="1">
      <alignment horizontal="left" wrapText="1"/>
    </xf>
    <xf numFmtId="0" fontId="2" fillId="0" borderId="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C0E6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2018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explosion val="5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B60-4F78-B4B7-6D488E59DD1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5D0-4979-825C-F6088F27DA3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5D0-4979-825C-F6088F27DA3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5D0-4979-825C-F6088F27DA3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5D0-4979-825C-F6088F27DA3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5D0-4979-825C-F6088F27DA3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5D0-4979-825C-F6088F27DA3C}"/>
              </c:ext>
            </c:extLst>
          </c:dPt>
          <c:dLbls>
            <c:dLbl>
              <c:idx val="0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1B60-4F78-B4B7-6D488E59DD19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'f1 e 2'!$A$22:$A$28</c:f>
              <c:strCache>
                <c:ptCount val="7"/>
                <c:pt idx="0">
                  <c:v>UE-27</c:v>
                </c:pt>
                <c:pt idx="1">
                  <c:v>Altri Paesi Europei
(no Medit.)</c:v>
                </c:pt>
                <c:pt idx="2">
                  <c:v>PTM</c:v>
                </c:pt>
                <c:pt idx="3">
                  <c:v>Nord America</c:v>
                </c:pt>
                <c:pt idx="4">
                  <c:v>Centro-Sud Ame.</c:v>
                </c:pt>
                <c:pt idx="5">
                  <c:v>Asia (no Med.)</c:v>
                </c:pt>
                <c:pt idx="6">
                  <c:v>Altri</c:v>
                </c:pt>
              </c:strCache>
            </c:strRef>
          </c:cat>
          <c:val>
            <c:numRef>
              <c:f>'f1 e 2'!$B$22:$B$28</c:f>
              <c:numCache>
                <c:formatCode>_-* #,##0_-;\-* #,##0_-;_-* "-"??_-;_-@_-</c:formatCode>
                <c:ptCount val="7"/>
                <c:pt idx="0">
                  <c:v>24595.669772000001</c:v>
                </c:pt>
                <c:pt idx="1">
                  <c:v>6182.4392150000003</c:v>
                </c:pt>
                <c:pt idx="2">
                  <c:v>1309.843257</c:v>
                </c:pt>
                <c:pt idx="3">
                  <c:v>5053.227261</c:v>
                </c:pt>
                <c:pt idx="4">
                  <c:v>623.92013799999995</c:v>
                </c:pt>
                <c:pt idx="5">
                  <c:v>3106.422568</c:v>
                </c:pt>
                <c:pt idx="6">
                  <c:v>1141.2727540000001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60-4F78-B4B7-6D488E59DD19}"/>
            </c:ext>
          </c:extLst>
        </c:ser>
        <c:ser>
          <c:idx val="1"/>
          <c:order val="1"/>
          <c:explosion val="5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9A1B-417A-BAD0-1CB79FA63F0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9A1B-417A-BAD0-1CB79FA63F0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9A1B-417A-BAD0-1CB79FA63F0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9A1B-417A-BAD0-1CB79FA63F0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9A1B-417A-BAD0-1CB79FA63F09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9A1B-417A-BAD0-1CB79FA63F09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9A1B-417A-BAD0-1CB79FA63F09}"/>
              </c:ext>
            </c:extLst>
          </c:dPt>
          <c:dLbls>
            <c:dLbl>
              <c:idx val="0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F-9A1B-417A-BAD0-1CB79FA63F09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'f1 e 2'!$A$22:$A$28</c:f>
              <c:strCache>
                <c:ptCount val="7"/>
                <c:pt idx="0">
                  <c:v>UE-27</c:v>
                </c:pt>
                <c:pt idx="1">
                  <c:v>Altri Paesi Europei
(no Medit.)</c:v>
                </c:pt>
                <c:pt idx="2">
                  <c:v>PTM</c:v>
                </c:pt>
                <c:pt idx="3">
                  <c:v>Nord America</c:v>
                </c:pt>
                <c:pt idx="4">
                  <c:v>Centro-Sud Ame.</c:v>
                </c:pt>
                <c:pt idx="5">
                  <c:v>Asia (no Med.)</c:v>
                </c:pt>
                <c:pt idx="6">
                  <c:v>Altri</c:v>
                </c:pt>
              </c:strCache>
            </c:strRef>
          </c:cat>
          <c:val>
            <c:numRef>
              <c:f>'f1 e 2'!$C$22:$C$28</c:f>
              <c:numCache>
                <c:formatCode>_-* #,##0_-;\-* #,##0_-;_-* "-"??_-;_-@_-</c:formatCode>
                <c:ptCount val="7"/>
                <c:pt idx="0">
                  <c:v>25712.523971999999</c:v>
                </c:pt>
                <c:pt idx="1">
                  <c:v>6458.3495240000002</c:v>
                </c:pt>
                <c:pt idx="2">
                  <c:v>1366.0668460000002</c:v>
                </c:pt>
                <c:pt idx="3">
                  <c:v>5547.3328359999996</c:v>
                </c:pt>
                <c:pt idx="4">
                  <c:v>633.67632300000002</c:v>
                </c:pt>
                <c:pt idx="5">
                  <c:v>3442.1235280000001</c:v>
                </c:pt>
                <c:pt idx="6">
                  <c:v>1203.042277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C3D-4860-AF6C-29763E6EB6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58"/>
      </c:pie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2024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explosion val="5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784-4759-833E-F726981483E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784-4759-833E-F726981483E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784-4759-833E-F726981483E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784-4759-833E-F726981483E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784-4759-833E-F726981483E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784-4759-833E-F726981483E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784-4759-833E-F726981483E5}"/>
              </c:ext>
            </c:extLst>
          </c:dPt>
          <c:dLbls>
            <c:dLbl>
              <c:idx val="0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6784-4759-833E-F726981483E5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'f1 e 2'!$A$22:$A$28</c:f>
              <c:strCache>
                <c:ptCount val="7"/>
                <c:pt idx="0">
                  <c:v>UE-27</c:v>
                </c:pt>
                <c:pt idx="1">
                  <c:v>Altri Paesi Europei
(no Medit.)</c:v>
                </c:pt>
                <c:pt idx="2">
                  <c:v>PTM</c:v>
                </c:pt>
                <c:pt idx="3">
                  <c:v>Nord America</c:v>
                </c:pt>
                <c:pt idx="4">
                  <c:v>Centro-Sud Ame.</c:v>
                </c:pt>
                <c:pt idx="5">
                  <c:v>Asia (no Med.)</c:v>
                </c:pt>
                <c:pt idx="6">
                  <c:v>Altri</c:v>
                </c:pt>
              </c:strCache>
            </c:strRef>
          </c:cat>
          <c:val>
            <c:numRef>
              <c:f>'f1 e 2'!$H$22:$H$28</c:f>
              <c:numCache>
                <c:formatCode>_-* #,##0_-;\-* #,##0_-;_-* "-"??_-;_-@_-</c:formatCode>
                <c:ptCount val="7"/>
                <c:pt idx="0">
                  <c:v>39938.400095999998</c:v>
                </c:pt>
                <c:pt idx="1">
                  <c:v>9154.0846696999943</c:v>
                </c:pt>
                <c:pt idx="2">
                  <c:v>2359.8238946900005</c:v>
                </c:pt>
                <c:pt idx="3">
                  <c:v>9302.4808909700005</c:v>
                </c:pt>
                <c:pt idx="4">
                  <c:v>1201.5913017999999</c:v>
                </c:pt>
                <c:pt idx="5">
                  <c:v>4761.7841596300013</c:v>
                </c:pt>
                <c:pt idx="6">
                  <c:v>1769.4418952800002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784-4759-833E-F726981483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58"/>
      </c:pie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73844719788263"/>
          <c:y val="3.8970076548364652E-2"/>
          <c:w val="0.87569949956065474"/>
          <c:h val="0.8413545279700163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'f1 e 2'!$A$22</c:f>
              <c:strCache>
                <c:ptCount val="1"/>
                <c:pt idx="0">
                  <c:v>UE-27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'f1 e 2'!$B$4:$H$4</c:f>
              <c:numCache>
                <c:formatCode>General</c:formatCode>
                <c:ptCount val="7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</c:numCache>
            </c:numRef>
          </c:cat>
          <c:val>
            <c:numRef>
              <c:f>'f1 e 2'!$B$22:$H$22</c:f>
              <c:numCache>
                <c:formatCode>_-* #,##0_-;\-* #,##0_-;_-* "-"??_-;_-@_-</c:formatCode>
                <c:ptCount val="7"/>
                <c:pt idx="0">
                  <c:v>24595.669772000001</c:v>
                </c:pt>
                <c:pt idx="1">
                  <c:v>25712.523971999999</c:v>
                </c:pt>
                <c:pt idx="2">
                  <c:v>26201.043369999999</c:v>
                </c:pt>
                <c:pt idx="3">
                  <c:v>29871.13378</c:v>
                </c:pt>
                <c:pt idx="4">
                  <c:v>34359.512235000002</c:v>
                </c:pt>
                <c:pt idx="5">
                  <c:v>37455.832350999997</c:v>
                </c:pt>
                <c:pt idx="6">
                  <c:v>39938.400095999998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BD-43E4-A39F-034B008C08D7}"/>
            </c:ext>
          </c:extLst>
        </c:ser>
        <c:ser>
          <c:idx val="1"/>
          <c:order val="1"/>
          <c:tx>
            <c:strRef>
              <c:f>'f1 e 2'!$A$23</c:f>
              <c:strCache>
                <c:ptCount val="1"/>
                <c:pt idx="0">
                  <c:v>Altri Paesi Europei
(no Medit.)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'f1 e 2'!$B$4:$H$4</c:f>
              <c:numCache>
                <c:formatCode>General</c:formatCode>
                <c:ptCount val="7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</c:numCache>
            </c:numRef>
          </c:cat>
          <c:val>
            <c:numRef>
              <c:f>'f1 e 2'!$B$23:$H$23</c:f>
              <c:numCache>
                <c:formatCode>_-* #,##0_-;\-* #,##0_-;_-* "-"??_-;_-@_-</c:formatCode>
                <c:ptCount val="7"/>
                <c:pt idx="0">
                  <c:v>6182.4392150000003</c:v>
                </c:pt>
                <c:pt idx="1">
                  <c:v>6458.3495240000002</c:v>
                </c:pt>
                <c:pt idx="2">
                  <c:v>6803.4393719999998</c:v>
                </c:pt>
                <c:pt idx="3">
                  <c:v>7244.5615509999998</c:v>
                </c:pt>
                <c:pt idx="4">
                  <c:v>8022.7761200000004</c:v>
                </c:pt>
                <c:pt idx="5">
                  <c:v>8485.2385410000006</c:v>
                </c:pt>
                <c:pt idx="6">
                  <c:v>9154.0846696999943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BD-43E4-A39F-034B008C08D7}"/>
            </c:ext>
          </c:extLst>
        </c:ser>
        <c:ser>
          <c:idx val="2"/>
          <c:order val="2"/>
          <c:tx>
            <c:strRef>
              <c:f>'f1 e 2'!$A$24</c:f>
              <c:strCache>
                <c:ptCount val="1"/>
                <c:pt idx="0">
                  <c:v>PTM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'f1 e 2'!$B$4:$H$4</c:f>
              <c:numCache>
                <c:formatCode>General</c:formatCode>
                <c:ptCount val="7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</c:numCache>
            </c:numRef>
          </c:cat>
          <c:val>
            <c:numRef>
              <c:f>'f1 e 2'!$B$24:$H$24</c:f>
              <c:numCache>
                <c:formatCode>_-* #,##0_-;\-* #,##0_-;_-* "-"??_-;_-@_-</c:formatCode>
                <c:ptCount val="7"/>
                <c:pt idx="0">
                  <c:v>1309.843257</c:v>
                </c:pt>
                <c:pt idx="1">
                  <c:v>1366.0668460000002</c:v>
                </c:pt>
                <c:pt idx="2">
                  <c:v>1338.635814</c:v>
                </c:pt>
                <c:pt idx="3">
                  <c:v>1590.433096</c:v>
                </c:pt>
                <c:pt idx="4">
                  <c:v>2015.9336990000002</c:v>
                </c:pt>
                <c:pt idx="5">
                  <c:v>2030.984447</c:v>
                </c:pt>
                <c:pt idx="6">
                  <c:v>2359.8238946900005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5BD-43E4-A39F-034B008C08D7}"/>
            </c:ext>
          </c:extLst>
        </c:ser>
        <c:ser>
          <c:idx val="3"/>
          <c:order val="3"/>
          <c:tx>
            <c:strRef>
              <c:f>'f1 e 2'!$A$25</c:f>
              <c:strCache>
                <c:ptCount val="1"/>
                <c:pt idx="0">
                  <c:v>Nord America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'f1 e 2'!$B$4:$H$4</c:f>
              <c:numCache>
                <c:formatCode>General</c:formatCode>
                <c:ptCount val="7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</c:numCache>
            </c:numRef>
          </c:cat>
          <c:val>
            <c:numRef>
              <c:f>'f1 e 2'!$B$25:$H$25</c:f>
              <c:numCache>
                <c:formatCode>_-* #,##0_-;\-* #,##0_-;_-* "-"??_-;_-@_-</c:formatCode>
                <c:ptCount val="7"/>
                <c:pt idx="0">
                  <c:v>5053.227261</c:v>
                </c:pt>
                <c:pt idx="1">
                  <c:v>5547.3328359999996</c:v>
                </c:pt>
                <c:pt idx="2">
                  <c:v>5867.3489509999999</c:v>
                </c:pt>
                <c:pt idx="3">
                  <c:v>6669.5096009999997</c:v>
                </c:pt>
                <c:pt idx="4">
                  <c:v>7882.5723539999999</c:v>
                </c:pt>
                <c:pt idx="5">
                  <c:v>7962.0645450000002</c:v>
                </c:pt>
                <c:pt idx="6">
                  <c:v>9302.4808909700005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5BD-43E4-A39F-034B008C08D7}"/>
            </c:ext>
          </c:extLst>
        </c:ser>
        <c:ser>
          <c:idx val="4"/>
          <c:order val="4"/>
          <c:tx>
            <c:strRef>
              <c:f>'f1 e 2'!$A$26</c:f>
              <c:strCache>
                <c:ptCount val="1"/>
                <c:pt idx="0">
                  <c:v>Centro-Sud Ame.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'f1 e 2'!$B$4:$H$4</c:f>
              <c:numCache>
                <c:formatCode>General</c:formatCode>
                <c:ptCount val="7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</c:numCache>
            </c:numRef>
          </c:cat>
          <c:val>
            <c:numRef>
              <c:f>'f1 e 2'!$B$26:$H$26</c:f>
              <c:numCache>
                <c:formatCode>_-* #,##0_-;\-* #,##0_-;_-* "-"??_-;_-@_-</c:formatCode>
                <c:ptCount val="7"/>
                <c:pt idx="0">
                  <c:v>623.92013799999995</c:v>
                </c:pt>
                <c:pt idx="1">
                  <c:v>633.67632300000002</c:v>
                </c:pt>
                <c:pt idx="2">
                  <c:v>626.83071099999995</c:v>
                </c:pt>
                <c:pt idx="3">
                  <c:v>748.004098</c:v>
                </c:pt>
                <c:pt idx="4">
                  <c:v>980.26625399999989</c:v>
                </c:pt>
                <c:pt idx="5">
                  <c:v>1078.9369979999999</c:v>
                </c:pt>
                <c:pt idx="6">
                  <c:v>1201.5913017999999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5BD-43E4-A39F-034B008C08D7}"/>
            </c:ext>
          </c:extLst>
        </c:ser>
        <c:ser>
          <c:idx val="5"/>
          <c:order val="5"/>
          <c:tx>
            <c:strRef>
              <c:f>'f1 e 2'!$A$27</c:f>
              <c:strCache>
                <c:ptCount val="1"/>
                <c:pt idx="0">
                  <c:v>Asia (no Med.)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'f1 e 2'!$B$4:$H$4</c:f>
              <c:numCache>
                <c:formatCode>General</c:formatCode>
                <c:ptCount val="7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</c:numCache>
            </c:numRef>
          </c:cat>
          <c:val>
            <c:numRef>
              <c:f>'f1 e 2'!$B$27:$H$27</c:f>
              <c:numCache>
                <c:formatCode>_-* #,##0_-;\-* #,##0_-;_-* "-"??_-;_-@_-</c:formatCode>
                <c:ptCount val="7"/>
                <c:pt idx="0">
                  <c:v>3106.422568</c:v>
                </c:pt>
                <c:pt idx="1">
                  <c:v>3442.1235280000001</c:v>
                </c:pt>
                <c:pt idx="2">
                  <c:v>3392.3689479999998</c:v>
                </c:pt>
                <c:pt idx="3">
                  <c:v>3876.8478679999998</c:v>
                </c:pt>
                <c:pt idx="4">
                  <c:v>4516.1899080000003</c:v>
                </c:pt>
                <c:pt idx="5">
                  <c:v>4431.0123809999996</c:v>
                </c:pt>
                <c:pt idx="6">
                  <c:v>4761.7841596300013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5BD-43E4-A39F-034B008C08D7}"/>
            </c:ext>
          </c:extLst>
        </c:ser>
        <c:ser>
          <c:idx val="6"/>
          <c:order val="6"/>
          <c:tx>
            <c:strRef>
              <c:f>'f1 e 2'!$A$28</c:f>
              <c:strCache>
                <c:ptCount val="1"/>
                <c:pt idx="0">
                  <c:v>Altri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'f1 e 2'!$B$4:$H$4</c:f>
              <c:numCache>
                <c:formatCode>General</c:formatCode>
                <c:ptCount val="7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</c:numCache>
            </c:numRef>
          </c:cat>
          <c:val>
            <c:numRef>
              <c:f>'f1 e 2'!$B$28:$H$28</c:f>
              <c:numCache>
                <c:formatCode>_-* #,##0_-;\-* #,##0_-;_-* "-"??_-;_-@_-</c:formatCode>
                <c:ptCount val="7"/>
                <c:pt idx="0">
                  <c:v>1141.2727540000001</c:v>
                </c:pt>
                <c:pt idx="1">
                  <c:v>1203.042277</c:v>
                </c:pt>
                <c:pt idx="2">
                  <c:v>1140.6036160000001</c:v>
                </c:pt>
                <c:pt idx="3">
                  <c:v>1210.5973419999998</c:v>
                </c:pt>
                <c:pt idx="4">
                  <c:v>1418.3755450000001</c:v>
                </c:pt>
                <c:pt idx="5">
                  <c:v>1548.5903960000001</c:v>
                </c:pt>
                <c:pt idx="6">
                  <c:v>1769.4418952800002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5BD-43E4-A39F-034B008C08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6"/>
        <c:overlap val="100"/>
        <c:axId val="1186641136"/>
        <c:axId val="1186642096"/>
      </c:barChart>
      <c:catAx>
        <c:axId val="1186641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86642096"/>
        <c:crosses val="autoZero"/>
        <c:auto val="1"/>
        <c:lblAlgn val="ctr"/>
        <c:lblOffset val="100"/>
        <c:noMultiLvlLbl val="0"/>
      </c:catAx>
      <c:valAx>
        <c:axId val="1186642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(Milioni di euro)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86641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2018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explosion val="5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DCB-4421-B23B-110A7397428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DCB-4421-B23B-110A7397428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DCB-4421-B23B-110A7397428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DCB-4421-B23B-110A7397428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3DCB-4421-B23B-110A7397428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3DCB-4421-B23B-110A7397428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3DCB-4421-B23B-110A73974282}"/>
              </c:ext>
            </c:extLst>
          </c:dPt>
          <c:dLbls>
            <c:dLbl>
              <c:idx val="0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3DCB-4421-B23B-110A73974282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'f3 e 4'!$A$19:$A$25</c:f>
              <c:strCache>
                <c:ptCount val="7"/>
                <c:pt idx="0">
                  <c:v>UE-27</c:v>
                </c:pt>
                <c:pt idx="1">
                  <c:v>Altri Paesi Europei
(no Medit.)</c:v>
                </c:pt>
                <c:pt idx="2">
                  <c:v>PTM</c:v>
                </c:pt>
                <c:pt idx="3">
                  <c:v>Nord America</c:v>
                </c:pt>
                <c:pt idx="4">
                  <c:v>Centro-Sud Ame.</c:v>
                </c:pt>
                <c:pt idx="5">
                  <c:v>Asia (no Med.)</c:v>
                </c:pt>
                <c:pt idx="6">
                  <c:v>Altri</c:v>
                </c:pt>
              </c:strCache>
            </c:strRef>
          </c:cat>
          <c:val>
            <c:numRef>
              <c:f>'f3 e 4'!$B$19:$B$25</c:f>
              <c:numCache>
                <c:formatCode>_-* #,##0_-;\-* #,##0_-;_-* "-"??_-;_-@_-</c:formatCode>
                <c:ptCount val="7"/>
                <c:pt idx="0">
                  <c:v>30250.545729000001</c:v>
                </c:pt>
                <c:pt idx="1">
                  <c:v>2251.9362599999999</c:v>
                </c:pt>
                <c:pt idx="2">
                  <c:v>1433.084934</c:v>
                </c:pt>
                <c:pt idx="3">
                  <c:v>1497.1744080000001</c:v>
                </c:pt>
                <c:pt idx="4">
                  <c:v>3609.5396369999999</c:v>
                </c:pt>
                <c:pt idx="5">
                  <c:v>3228.2059180000001</c:v>
                </c:pt>
                <c:pt idx="6">
                  <c:v>1527.8547660000002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DCB-4421-B23B-110A73974282}"/>
            </c:ext>
          </c:extLst>
        </c:ser>
        <c:ser>
          <c:idx val="1"/>
          <c:order val="1"/>
          <c:explosion val="5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0-3DCB-4421-B23B-110A7397428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2-3DCB-4421-B23B-110A7397428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4-3DCB-4421-B23B-110A7397428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6-3DCB-4421-B23B-110A7397428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8-3DCB-4421-B23B-110A7397428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A-3DCB-4421-B23B-110A7397428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C-3DCB-4421-B23B-110A73974282}"/>
              </c:ext>
            </c:extLst>
          </c:dPt>
          <c:dLbls>
            <c:dLbl>
              <c:idx val="0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10-3DCB-4421-B23B-110A73974282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'f3 e 4'!$A$19:$A$25</c:f>
              <c:strCache>
                <c:ptCount val="7"/>
                <c:pt idx="0">
                  <c:v>UE-27</c:v>
                </c:pt>
                <c:pt idx="1">
                  <c:v>Altri Paesi Europei
(no Medit.)</c:v>
                </c:pt>
                <c:pt idx="2">
                  <c:v>PTM</c:v>
                </c:pt>
                <c:pt idx="3">
                  <c:v>Nord America</c:v>
                </c:pt>
                <c:pt idx="4">
                  <c:v>Centro-Sud Ame.</c:v>
                </c:pt>
                <c:pt idx="5">
                  <c:v>Asia (no Med.)</c:v>
                </c:pt>
                <c:pt idx="6">
                  <c:v>Altri</c:v>
                </c:pt>
              </c:strCache>
            </c:strRef>
          </c:cat>
          <c:val>
            <c:numRef>
              <c:f>'f3 e 4'!$C$19:$C$25</c:f>
              <c:numCache>
                <c:formatCode>_-* #,##0_-;\-* #,##0_-;_-* "-"??_-;_-@_-</c:formatCode>
                <c:ptCount val="7"/>
                <c:pt idx="0">
                  <c:v>30506.646911</c:v>
                </c:pt>
                <c:pt idx="1">
                  <c:v>2171.4568770000001</c:v>
                </c:pt>
                <c:pt idx="2">
                  <c:v>1556.030976</c:v>
                </c:pt>
                <c:pt idx="3">
                  <c:v>1720.2995519999999</c:v>
                </c:pt>
                <c:pt idx="4">
                  <c:v>3705.7814040000003</c:v>
                </c:pt>
                <c:pt idx="5">
                  <c:v>3355.944352</c:v>
                </c:pt>
                <c:pt idx="6">
                  <c:v>1388.367041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3DCB-4421-B23B-110A739742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58"/>
      </c:pie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2024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explosion val="5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DBE-4822-AB0E-5F93ED98B3A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DBE-4822-AB0E-5F93ED98B3A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DBE-4822-AB0E-5F93ED98B3A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DBE-4822-AB0E-5F93ED98B3A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DBE-4822-AB0E-5F93ED98B3A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2DBE-4822-AB0E-5F93ED98B3A6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2DBE-4822-AB0E-5F93ED98B3A6}"/>
              </c:ext>
            </c:extLst>
          </c:dPt>
          <c:dLbls>
            <c:dLbl>
              <c:idx val="0"/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2DBE-4822-AB0E-5F93ED98B3A6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'f3 e 4'!$A$19:$A$25</c:f>
              <c:strCache>
                <c:ptCount val="7"/>
                <c:pt idx="0">
                  <c:v>UE-27</c:v>
                </c:pt>
                <c:pt idx="1">
                  <c:v>Altri Paesi Europei
(no Medit.)</c:v>
                </c:pt>
                <c:pt idx="2">
                  <c:v>PTM</c:v>
                </c:pt>
                <c:pt idx="3">
                  <c:v>Nord America</c:v>
                </c:pt>
                <c:pt idx="4">
                  <c:v>Centro-Sud Ame.</c:v>
                </c:pt>
                <c:pt idx="5">
                  <c:v>Asia (no Med.)</c:v>
                </c:pt>
                <c:pt idx="6">
                  <c:v>Altri</c:v>
                </c:pt>
              </c:strCache>
            </c:strRef>
          </c:cat>
          <c:val>
            <c:numRef>
              <c:f>'f3 e 4'!$H$19:$H$25</c:f>
              <c:numCache>
                <c:formatCode>_-* #,##0_-;\-* #,##0_-;_-* "-"??_-;_-@_-</c:formatCode>
                <c:ptCount val="7"/>
                <c:pt idx="0">
                  <c:v>47716.168390999999</c:v>
                </c:pt>
                <c:pt idx="1">
                  <c:v>2409.591242</c:v>
                </c:pt>
                <c:pt idx="2">
                  <c:v>2758.0718019999999</c:v>
                </c:pt>
                <c:pt idx="3">
                  <c:v>2261.8090670000001</c:v>
                </c:pt>
                <c:pt idx="4">
                  <c:v>5335.7934599999999</c:v>
                </c:pt>
                <c:pt idx="5">
                  <c:v>4697.2590570000002</c:v>
                </c:pt>
                <c:pt idx="6">
                  <c:v>2066.192947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DBE-4822-AB0E-5F93ED98B3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58"/>
      </c:pieChart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73844719788263"/>
          <c:y val="3.8970076548364652E-2"/>
          <c:w val="0.87569949956065474"/>
          <c:h val="0.8413545279700163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'f3 e 4'!$A$19</c:f>
              <c:strCache>
                <c:ptCount val="1"/>
                <c:pt idx="0">
                  <c:v>UE-27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'f3 e 4'!$B$1:$H$1</c:f>
              <c:numCache>
                <c:formatCode>General</c:formatCode>
                <c:ptCount val="7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</c:numCache>
            </c:numRef>
          </c:cat>
          <c:val>
            <c:numRef>
              <c:f>'f3 e 4'!$B$19:$H$19</c:f>
              <c:numCache>
                <c:formatCode>_-* #,##0_-;\-* #,##0_-;_-* "-"??_-;_-@_-</c:formatCode>
                <c:ptCount val="7"/>
                <c:pt idx="0">
                  <c:v>30250.545729000001</c:v>
                </c:pt>
                <c:pt idx="1">
                  <c:v>30506.646911</c:v>
                </c:pt>
                <c:pt idx="2">
                  <c:v>28780.704166</c:v>
                </c:pt>
                <c:pt idx="3">
                  <c:v>33210.943696000002</c:v>
                </c:pt>
                <c:pt idx="4">
                  <c:v>42112.672143999996</c:v>
                </c:pt>
                <c:pt idx="5">
                  <c:v>44909.227857999998</c:v>
                </c:pt>
                <c:pt idx="6">
                  <c:v>47716.168390999999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99-470E-BE21-A90F81AB7051}"/>
            </c:ext>
          </c:extLst>
        </c:ser>
        <c:ser>
          <c:idx val="1"/>
          <c:order val="1"/>
          <c:tx>
            <c:strRef>
              <c:f>'f3 e 4'!$A$20</c:f>
              <c:strCache>
                <c:ptCount val="1"/>
                <c:pt idx="0">
                  <c:v>Altri Paesi Europei
(no Medit.)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'f3 e 4'!$B$1:$H$1</c:f>
              <c:numCache>
                <c:formatCode>General</c:formatCode>
                <c:ptCount val="7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</c:numCache>
            </c:numRef>
          </c:cat>
          <c:val>
            <c:numRef>
              <c:f>'f3 e 4'!$B$20:$H$20</c:f>
              <c:numCache>
                <c:formatCode>_-* #,##0_-;\-* #,##0_-;_-* "-"??_-;_-@_-</c:formatCode>
                <c:ptCount val="7"/>
                <c:pt idx="0">
                  <c:v>2251.9362599999999</c:v>
                </c:pt>
                <c:pt idx="1">
                  <c:v>2171.4568770000001</c:v>
                </c:pt>
                <c:pt idx="2">
                  <c:v>1931.957991</c:v>
                </c:pt>
                <c:pt idx="3">
                  <c:v>1827.0474389999999</c:v>
                </c:pt>
                <c:pt idx="4">
                  <c:v>2647.2986030000002</c:v>
                </c:pt>
                <c:pt idx="5">
                  <c:v>2652.9954459999999</c:v>
                </c:pt>
                <c:pt idx="6">
                  <c:v>2409.591242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99-470E-BE21-A90F81AB7051}"/>
            </c:ext>
          </c:extLst>
        </c:ser>
        <c:ser>
          <c:idx val="2"/>
          <c:order val="2"/>
          <c:tx>
            <c:strRef>
              <c:f>'f3 e 4'!$A$21</c:f>
              <c:strCache>
                <c:ptCount val="1"/>
                <c:pt idx="0">
                  <c:v>PTM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'f3 e 4'!$B$1:$H$1</c:f>
              <c:numCache>
                <c:formatCode>General</c:formatCode>
                <c:ptCount val="7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</c:numCache>
            </c:numRef>
          </c:cat>
          <c:val>
            <c:numRef>
              <c:f>'f3 e 4'!$B$21:$H$21</c:f>
              <c:numCache>
                <c:formatCode>_-* #,##0_-;\-* #,##0_-;_-* "-"??_-;_-@_-</c:formatCode>
                <c:ptCount val="7"/>
                <c:pt idx="0">
                  <c:v>1433.084934</c:v>
                </c:pt>
                <c:pt idx="1">
                  <c:v>1556.030976</c:v>
                </c:pt>
                <c:pt idx="2">
                  <c:v>1615.317399</c:v>
                </c:pt>
                <c:pt idx="3">
                  <c:v>1883.1407899999999</c:v>
                </c:pt>
                <c:pt idx="4">
                  <c:v>2009.772614</c:v>
                </c:pt>
                <c:pt idx="5">
                  <c:v>2455.2020729999999</c:v>
                </c:pt>
                <c:pt idx="6">
                  <c:v>2758.0718019999999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99-470E-BE21-A90F81AB7051}"/>
            </c:ext>
          </c:extLst>
        </c:ser>
        <c:ser>
          <c:idx val="3"/>
          <c:order val="3"/>
          <c:tx>
            <c:strRef>
              <c:f>'f3 e 4'!$A$22</c:f>
              <c:strCache>
                <c:ptCount val="1"/>
                <c:pt idx="0">
                  <c:v>Nord America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'f3 e 4'!$B$1:$H$1</c:f>
              <c:numCache>
                <c:formatCode>General</c:formatCode>
                <c:ptCount val="7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</c:numCache>
            </c:numRef>
          </c:cat>
          <c:val>
            <c:numRef>
              <c:f>'f3 e 4'!$B$22:$H$22</c:f>
              <c:numCache>
                <c:formatCode>_-* #,##0_-;\-* #,##0_-;_-* "-"??_-;_-@_-</c:formatCode>
                <c:ptCount val="7"/>
                <c:pt idx="0">
                  <c:v>1497.1744080000001</c:v>
                </c:pt>
                <c:pt idx="1">
                  <c:v>1720.2995519999999</c:v>
                </c:pt>
                <c:pt idx="2">
                  <c:v>1872.4825530000001</c:v>
                </c:pt>
                <c:pt idx="3">
                  <c:v>1747.7118149999999</c:v>
                </c:pt>
                <c:pt idx="4">
                  <c:v>2073.5595229999999</c:v>
                </c:pt>
                <c:pt idx="5">
                  <c:v>2155.460611</c:v>
                </c:pt>
                <c:pt idx="6">
                  <c:v>2261.8090670000001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99-470E-BE21-A90F81AB7051}"/>
            </c:ext>
          </c:extLst>
        </c:ser>
        <c:ser>
          <c:idx val="4"/>
          <c:order val="4"/>
          <c:tx>
            <c:strRef>
              <c:f>'f3 e 4'!$A$23</c:f>
              <c:strCache>
                <c:ptCount val="1"/>
                <c:pt idx="0">
                  <c:v>Centro-Sud Ame.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'f3 e 4'!$B$1:$H$1</c:f>
              <c:numCache>
                <c:formatCode>General</c:formatCode>
                <c:ptCount val="7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</c:numCache>
            </c:numRef>
          </c:cat>
          <c:val>
            <c:numRef>
              <c:f>'f3 e 4'!$B$23:$H$23</c:f>
              <c:numCache>
                <c:formatCode>_-* #,##0_-;\-* #,##0_-;_-* "-"??_-;_-@_-</c:formatCode>
                <c:ptCount val="7"/>
                <c:pt idx="0">
                  <c:v>3609.5396369999999</c:v>
                </c:pt>
                <c:pt idx="1">
                  <c:v>3705.7814040000003</c:v>
                </c:pt>
                <c:pt idx="2">
                  <c:v>3696.4463559999999</c:v>
                </c:pt>
                <c:pt idx="3">
                  <c:v>4358.3745730000001</c:v>
                </c:pt>
                <c:pt idx="4">
                  <c:v>5732.3612189999994</c:v>
                </c:pt>
                <c:pt idx="5">
                  <c:v>5152.4695980000006</c:v>
                </c:pt>
                <c:pt idx="6">
                  <c:v>5335.7934599999999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A99-470E-BE21-A90F81AB7051}"/>
            </c:ext>
          </c:extLst>
        </c:ser>
        <c:ser>
          <c:idx val="5"/>
          <c:order val="5"/>
          <c:tx>
            <c:strRef>
              <c:f>'f3 e 4'!$A$24</c:f>
              <c:strCache>
                <c:ptCount val="1"/>
                <c:pt idx="0">
                  <c:v>Asia (no Med.)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'f3 e 4'!$B$1:$H$1</c:f>
              <c:numCache>
                <c:formatCode>General</c:formatCode>
                <c:ptCount val="7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</c:numCache>
            </c:numRef>
          </c:cat>
          <c:val>
            <c:numRef>
              <c:f>'f3 e 4'!$B$24:$H$24</c:f>
              <c:numCache>
                <c:formatCode>_-* #,##0_-;\-* #,##0_-;_-* "-"??_-;_-@_-</c:formatCode>
                <c:ptCount val="7"/>
                <c:pt idx="0">
                  <c:v>3228.2059180000001</c:v>
                </c:pt>
                <c:pt idx="1">
                  <c:v>3355.944352</c:v>
                </c:pt>
                <c:pt idx="2">
                  <c:v>3342.1072349999999</c:v>
                </c:pt>
                <c:pt idx="3">
                  <c:v>4028.2440710000001</c:v>
                </c:pt>
                <c:pt idx="4">
                  <c:v>5675.0970479999996</c:v>
                </c:pt>
                <c:pt idx="5">
                  <c:v>4760.2799770000001</c:v>
                </c:pt>
                <c:pt idx="6">
                  <c:v>4697.2590570000002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A99-470E-BE21-A90F81AB7051}"/>
            </c:ext>
          </c:extLst>
        </c:ser>
        <c:ser>
          <c:idx val="6"/>
          <c:order val="6"/>
          <c:tx>
            <c:strRef>
              <c:f>'f3 e 4'!$A$25</c:f>
              <c:strCache>
                <c:ptCount val="1"/>
                <c:pt idx="0">
                  <c:v>Altri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'f3 e 4'!$B$1:$H$1</c:f>
              <c:numCache>
                <c:formatCode>General</c:formatCode>
                <c:ptCount val="7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</c:numCache>
            </c:numRef>
          </c:cat>
          <c:val>
            <c:numRef>
              <c:f>'f3 e 4'!$B$25:$H$25</c:f>
              <c:numCache>
                <c:formatCode>_-* #,##0_-;\-* #,##0_-;_-* "-"??_-;_-@_-</c:formatCode>
                <c:ptCount val="7"/>
                <c:pt idx="0">
                  <c:v>1527.8547660000002</c:v>
                </c:pt>
                <c:pt idx="1">
                  <c:v>1388.367041</c:v>
                </c:pt>
                <c:pt idx="2">
                  <c:v>1273.2363890000001</c:v>
                </c:pt>
                <c:pt idx="3">
                  <c:v>1583.6824810000001</c:v>
                </c:pt>
                <c:pt idx="4">
                  <c:v>1920.5849009999999</c:v>
                </c:pt>
                <c:pt idx="5">
                  <c:v>1888.0266509999999</c:v>
                </c:pt>
                <c:pt idx="6">
                  <c:v>2066.192947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A99-470E-BE21-A90F81AB70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6"/>
        <c:overlap val="100"/>
        <c:axId val="1186641136"/>
        <c:axId val="1186642096"/>
      </c:barChart>
      <c:catAx>
        <c:axId val="1186641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86642096"/>
        <c:crosses val="autoZero"/>
        <c:auto val="1"/>
        <c:lblAlgn val="ctr"/>
        <c:lblOffset val="100"/>
        <c:noMultiLvlLbl val="0"/>
      </c:catAx>
      <c:valAx>
        <c:axId val="1186642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(Milioni di euro)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86641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50"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'f5'!$A$3:$A$12</c:f>
              <c:strCache>
                <c:ptCount val="10"/>
                <c:pt idx="0">
                  <c:v>Giappone</c:v>
                </c:pt>
                <c:pt idx="1">
                  <c:v>Australia</c:v>
                </c:pt>
                <c:pt idx="2">
                  <c:v>Cina</c:v>
                </c:pt>
                <c:pt idx="3">
                  <c:v>Corea del Sud</c:v>
                </c:pt>
                <c:pt idx="4">
                  <c:v>Arabia Saudita</c:v>
                </c:pt>
                <c:pt idx="5">
                  <c:v>Emirati Arabi Uniti</c:v>
                </c:pt>
                <c:pt idx="6">
                  <c:v>Hong Kong</c:v>
                </c:pt>
                <c:pt idx="7">
                  <c:v>Filippine</c:v>
                </c:pt>
                <c:pt idx="8">
                  <c:v>Singapore</c:v>
                </c:pt>
                <c:pt idx="9">
                  <c:v>India</c:v>
                </c:pt>
              </c:strCache>
            </c:strRef>
          </c:cat>
          <c:val>
            <c:numRef>
              <c:f>'f5'!$B$3:$B$12</c:f>
              <c:numCache>
                <c:formatCode>0.0%</c:formatCode>
                <c:ptCount val="10"/>
                <c:pt idx="0">
                  <c:v>0.26804661043398198</c:v>
                </c:pt>
                <c:pt idx="1">
                  <c:v>0.62803804320373668</c:v>
                </c:pt>
                <c:pt idx="2">
                  <c:v>0.49313988775310147</c:v>
                </c:pt>
                <c:pt idx="3">
                  <c:v>1.4497038733816838</c:v>
                </c:pt>
                <c:pt idx="4" formatCode="0.00%">
                  <c:v>0.95606724715084701</c:v>
                </c:pt>
                <c:pt idx="5">
                  <c:v>0.70251353462772015</c:v>
                </c:pt>
                <c:pt idx="6" formatCode="0.00%">
                  <c:v>8.0573478801133826E-3</c:v>
                </c:pt>
                <c:pt idx="7">
                  <c:v>0.61829176579355039</c:v>
                </c:pt>
                <c:pt idx="8" formatCode="0.00%">
                  <c:v>0.44591693916736141</c:v>
                </c:pt>
                <c:pt idx="9">
                  <c:v>0.96539549710663464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DC-4BE2-BC92-ADCEAAACB4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4248143"/>
        <c:axId val="464248623"/>
      </c:barChart>
      <c:catAx>
        <c:axId val="4642481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248623"/>
        <c:crosses val="autoZero"/>
        <c:auto val="1"/>
        <c:lblAlgn val="ctr"/>
        <c:lblOffset val="100"/>
        <c:noMultiLvlLbl val="0"/>
      </c:catAx>
      <c:valAx>
        <c:axId val="4642486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42481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30207</xdr:colOff>
      <xdr:row>2</xdr:row>
      <xdr:rowOff>45267</xdr:rowOff>
    </xdr:from>
    <xdr:to>
      <xdr:col>18</xdr:col>
      <xdr:colOff>96479</xdr:colOff>
      <xdr:row>20</xdr:row>
      <xdr:rowOff>361047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3ADFCEAF-4A24-D7D9-9211-5A2ED318E8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209551</xdr:colOff>
      <xdr:row>2</xdr:row>
      <xdr:rowOff>37647</xdr:rowOff>
    </xdr:from>
    <xdr:to>
      <xdr:col>26</xdr:col>
      <xdr:colOff>222301</xdr:colOff>
      <xdr:row>20</xdr:row>
      <xdr:rowOff>353427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5216D03F-3289-41A1-975A-B36088AA63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26773</xdr:colOff>
      <xdr:row>25</xdr:row>
      <xdr:rowOff>31115</xdr:rowOff>
    </xdr:from>
    <xdr:to>
      <xdr:col>26</xdr:col>
      <xdr:colOff>12487</xdr:colOff>
      <xdr:row>49</xdr:row>
      <xdr:rowOff>50165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B9A88705-B852-F2F2-249F-CFC827BCA6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44905</xdr:colOff>
      <xdr:row>2</xdr:row>
      <xdr:rowOff>10433</xdr:rowOff>
    </xdr:from>
    <xdr:to>
      <xdr:col>16</xdr:col>
      <xdr:colOff>334556</xdr:colOff>
      <xdr:row>22</xdr:row>
      <xdr:rowOff>29483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6623F877-189F-484F-81B9-1AF4FE29C4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571501</xdr:colOff>
      <xdr:row>2</xdr:row>
      <xdr:rowOff>47625</xdr:rowOff>
    </xdr:from>
    <xdr:to>
      <xdr:col>24</xdr:col>
      <xdr:colOff>213360</xdr:colOff>
      <xdr:row>22</xdr:row>
      <xdr:rowOff>66675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1572A663-83C9-4AD5-AC50-9E7ED7D388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27938</xdr:colOff>
      <xdr:row>26</xdr:row>
      <xdr:rowOff>125095</xdr:rowOff>
    </xdr:from>
    <xdr:to>
      <xdr:col>23</xdr:col>
      <xdr:colOff>592454</xdr:colOff>
      <xdr:row>50</xdr:row>
      <xdr:rowOff>138430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EB812637-BED9-4206-80C1-325FA31762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21907</xdr:colOff>
      <xdr:row>2</xdr:row>
      <xdr:rowOff>25400</xdr:rowOff>
    </xdr:from>
    <xdr:to>
      <xdr:col>12</xdr:col>
      <xdr:colOff>326708</xdr:colOff>
      <xdr:row>17</xdr:row>
      <xdr:rowOff>25400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9DD35050-5555-AB53-C632-32B0E6CC35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7A96C8-60F5-4FD8-9C96-C3258AD79B7D}">
  <dimension ref="A1:C17"/>
  <sheetViews>
    <sheetView tabSelected="1" zoomScale="80" zoomScaleNormal="80" workbookViewId="0">
      <selection activeCell="A2" sqref="A2"/>
    </sheetView>
  </sheetViews>
  <sheetFormatPr defaultColWidth="8.7265625" defaultRowHeight="14.5" x14ac:dyDescent="0.35"/>
  <cols>
    <col min="1" max="1" width="18" style="2" customWidth="1"/>
    <col min="2" max="2" width="47.453125" style="2" customWidth="1"/>
    <col min="3" max="3" width="39.453125" style="2" customWidth="1"/>
    <col min="4" max="4" width="23.81640625" style="2" customWidth="1"/>
    <col min="5" max="16384" width="8.7265625" style="2"/>
  </cols>
  <sheetData>
    <row r="1" spans="1:3" ht="17.5" x14ac:dyDescent="0.35">
      <c r="A1" s="38" t="s">
        <v>146</v>
      </c>
    </row>
    <row r="3" spans="1:3" x14ac:dyDescent="0.35">
      <c r="A3" s="39" t="s">
        <v>91</v>
      </c>
      <c r="B3" s="39" t="s">
        <v>92</v>
      </c>
      <c r="C3" s="39" t="s">
        <v>114</v>
      </c>
    </row>
    <row r="4" spans="1:3" ht="29" x14ac:dyDescent="0.35">
      <c r="A4" s="3" t="s">
        <v>21</v>
      </c>
      <c r="B4" s="4" t="s">
        <v>137</v>
      </c>
      <c r="C4" s="3" t="s">
        <v>93</v>
      </c>
    </row>
    <row r="5" spans="1:3" ht="29" x14ac:dyDescent="0.35">
      <c r="A5" s="5" t="s">
        <v>94</v>
      </c>
      <c r="B5" s="5" t="s">
        <v>95</v>
      </c>
      <c r="C5" s="5" t="s">
        <v>117</v>
      </c>
    </row>
    <row r="6" spans="1:3" x14ac:dyDescent="0.35">
      <c r="A6" s="3" t="s">
        <v>96</v>
      </c>
      <c r="B6" s="3" t="s">
        <v>95</v>
      </c>
      <c r="C6" s="3" t="s">
        <v>97</v>
      </c>
    </row>
    <row r="7" spans="1:3" x14ac:dyDescent="0.35">
      <c r="A7" s="5" t="s">
        <v>26</v>
      </c>
      <c r="B7" s="5" t="s">
        <v>98</v>
      </c>
      <c r="C7" s="5" t="s">
        <v>99</v>
      </c>
    </row>
    <row r="8" spans="1:3" x14ac:dyDescent="0.35">
      <c r="A8" s="3" t="s">
        <v>25</v>
      </c>
      <c r="B8" s="3" t="s">
        <v>95</v>
      </c>
      <c r="C8" s="3" t="s">
        <v>100</v>
      </c>
    </row>
    <row r="9" spans="1:3" ht="29" x14ac:dyDescent="0.35">
      <c r="A9" s="5" t="s">
        <v>22</v>
      </c>
      <c r="B9" s="6" t="s">
        <v>101</v>
      </c>
      <c r="C9" s="5" t="s">
        <v>118</v>
      </c>
    </row>
    <row r="10" spans="1:3" x14ac:dyDescent="0.35">
      <c r="A10" s="3" t="s">
        <v>23</v>
      </c>
      <c r="B10" s="3" t="s">
        <v>95</v>
      </c>
      <c r="C10" s="3" t="s">
        <v>102</v>
      </c>
    </row>
    <row r="11" spans="1:3" ht="43.5" x14ac:dyDescent="0.35">
      <c r="A11" s="5" t="s">
        <v>103</v>
      </c>
      <c r="B11" s="7" t="s">
        <v>138</v>
      </c>
      <c r="C11" s="5" t="s">
        <v>104</v>
      </c>
    </row>
    <row r="12" spans="1:3" ht="43.5" x14ac:dyDescent="0.35">
      <c r="A12" s="3" t="s">
        <v>105</v>
      </c>
      <c r="B12" s="4" t="s">
        <v>139</v>
      </c>
      <c r="C12" s="3" t="s">
        <v>115</v>
      </c>
    </row>
    <row r="13" spans="1:3" x14ac:dyDescent="0.35">
      <c r="A13" s="5" t="s">
        <v>106</v>
      </c>
      <c r="B13" s="5" t="s">
        <v>107</v>
      </c>
      <c r="C13" s="5" t="s">
        <v>108</v>
      </c>
    </row>
    <row r="14" spans="1:3" x14ac:dyDescent="0.35">
      <c r="A14" s="3" t="s">
        <v>109</v>
      </c>
      <c r="B14" s="8" t="s">
        <v>116</v>
      </c>
      <c r="C14" s="3" t="s">
        <v>110</v>
      </c>
    </row>
    <row r="15" spans="1:3" x14ac:dyDescent="0.35">
      <c r="A15" s="40" t="s">
        <v>111</v>
      </c>
      <c r="B15" s="41" t="s">
        <v>112</v>
      </c>
      <c r="C15" s="40" t="s">
        <v>113</v>
      </c>
    </row>
    <row r="16" spans="1:3" ht="32.25" customHeight="1" x14ac:dyDescent="0.35">
      <c r="A16" s="42" t="s">
        <v>140</v>
      </c>
      <c r="B16" s="42"/>
      <c r="C16" s="42"/>
    </row>
    <row r="17" spans="1:3" ht="15" customHeight="1" x14ac:dyDescent="0.35">
      <c r="A17" s="9" t="s">
        <v>136</v>
      </c>
      <c r="B17" s="10"/>
      <c r="C17" s="10"/>
    </row>
  </sheetData>
  <mergeCells count="1">
    <mergeCell ref="A16:C16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82604-B376-4662-9879-9B4028A4871C}">
  <sheetPr codeName="Foglio6"/>
  <dimension ref="A1:E15"/>
  <sheetViews>
    <sheetView zoomScale="80" zoomScaleNormal="80" workbookViewId="0"/>
  </sheetViews>
  <sheetFormatPr defaultColWidth="8.7265625" defaultRowHeight="14.5" x14ac:dyDescent="0.35"/>
  <cols>
    <col min="1" max="1" width="31.1796875" style="2" customWidth="1"/>
    <col min="2" max="2" width="11.54296875" style="2" bestFit="1" customWidth="1"/>
    <col min="3" max="3" width="12.81640625" style="2" bestFit="1" customWidth="1"/>
    <col min="4" max="5" width="10.54296875" style="2" customWidth="1"/>
    <col min="6" max="16384" width="8.7265625" style="2"/>
  </cols>
  <sheetData>
    <row r="1" spans="1:5" ht="15.5" x14ac:dyDescent="0.35">
      <c r="A1" s="33" t="s">
        <v>134</v>
      </c>
    </row>
    <row r="2" spans="1:5" ht="18.649999999999999" customHeight="1" x14ac:dyDescent="0.35">
      <c r="A2" s="43" t="s">
        <v>67</v>
      </c>
      <c r="B2" s="45" t="s">
        <v>132</v>
      </c>
      <c r="C2" s="45" t="s">
        <v>133</v>
      </c>
      <c r="D2" s="49" t="s">
        <v>135</v>
      </c>
      <c r="E2" s="49"/>
    </row>
    <row r="3" spans="1:5" ht="29.15" customHeight="1" x14ac:dyDescent="0.35">
      <c r="A3" s="44"/>
      <c r="B3" s="46"/>
      <c r="C3" s="46"/>
      <c r="D3" s="26" t="s">
        <v>68</v>
      </c>
      <c r="E3" s="26" t="s">
        <v>69</v>
      </c>
    </row>
    <row r="4" spans="1:5" x14ac:dyDescent="0.35">
      <c r="A4" s="2" t="s">
        <v>77</v>
      </c>
      <c r="B4" s="21">
        <v>15.208800269999999</v>
      </c>
      <c r="C4" s="21">
        <v>35787.072</v>
      </c>
      <c r="D4" s="27">
        <v>19.148626251335529</v>
      </c>
      <c r="E4" s="27">
        <v>-6.4874095206689146</v>
      </c>
    </row>
    <row r="5" spans="1:5" x14ac:dyDescent="0.35">
      <c r="A5" s="2" t="s">
        <v>31</v>
      </c>
      <c r="B5" s="21">
        <v>11.599027</v>
      </c>
      <c r="C5" s="21">
        <v>1756.3679999999999</v>
      </c>
      <c r="D5" s="27">
        <v>138.12282296936559</v>
      </c>
      <c r="E5" s="27">
        <v>87.672018900040712</v>
      </c>
    </row>
    <row r="6" spans="1:5" x14ac:dyDescent="0.35">
      <c r="A6" s="2" t="s">
        <v>63</v>
      </c>
      <c r="B6" s="21">
        <v>8.2816390000000002</v>
      </c>
      <c r="C6" s="21">
        <v>5844.7309999999998</v>
      </c>
      <c r="D6" s="27">
        <v>98.822832059646572</v>
      </c>
      <c r="E6" s="27">
        <v>21.285821688563104</v>
      </c>
    </row>
    <row r="7" spans="1:5" x14ac:dyDescent="0.35">
      <c r="A7" s="2" t="s">
        <v>35</v>
      </c>
      <c r="B7" s="21">
        <v>7.176342</v>
      </c>
      <c r="C7" s="21">
        <v>707.38800000000003</v>
      </c>
      <c r="D7" s="27">
        <v>223.78852419296985</v>
      </c>
      <c r="E7" s="27">
        <v>37.65010128370529</v>
      </c>
    </row>
    <row r="8" spans="1:5" x14ac:dyDescent="0.35">
      <c r="A8" s="2" t="s">
        <v>66</v>
      </c>
      <c r="B8" s="21">
        <v>6.3937980000000003</v>
      </c>
      <c r="C8" s="21">
        <v>847.26900000000001</v>
      </c>
      <c r="D8" s="27">
        <v>180.5745773146927</v>
      </c>
      <c r="E8" s="27">
        <v>127.16448243318605</v>
      </c>
    </row>
    <row r="9" spans="1:5" x14ac:dyDescent="0.35">
      <c r="A9" s="2" t="s">
        <v>49</v>
      </c>
      <c r="B9" s="21">
        <v>5.1453720000000001</v>
      </c>
      <c r="C9" s="21">
        <v>631.53800000000001</v>
      </c>
      <c r="D9" s="27">
        <v>96.718686618246906</v>
      </c>
      <c r="E9" s="27">
        <v>-2.1299214916889051</v>
      </c>
    </row>
    <row r="10" spans="1:5" x14ac:dyDescent="0.35">
      <c r="A10" s="2" t="s">
        <v>65</v>
      </c>
      <c r="B10" s="21">
        <v>4.5749209999999998</v>
      </c>
      <c r="C10" s="21">
        <v>550.85599999999999</v>
      </c>
      <c r="D10" s="27">
        <v>46.218547288054552</v>
      </c>
      <c r="E10" s="27">
        <v>76.203438624550174</v>
      </c>
    </row>
    <row r="11" spans="1:5" x14ac:dyDescent="0.35">
      <c r="A11" s="2" t="s">
        <v>89</v>
      </c>
      <c r="B11" s="21">
        <v>4.4147930000000004</v>
      </c>
      <c r="C11" s="21">
        <v>818.33900000000006</v>
      </c>
      <c r="D11" s="27">
        <v>157.36125595849848</v>
      </c>
      <c r="E11" s="27">
        <v>134.83839308518117</v>
      </c>
    </row>
    <row r="12" spans="1:5" x14ac:dyDescent="0.35">
      <c r="A12" s="2" t="s">
        <v>42</v>
      </c>
      <c r="B12" s="21">
        <v>4.22194</v>
      </c>
      <c r="C12" s="21">
        <v>3180.5459999999998</v>
      </c>
      <c r="D12" s="27">
        <v>279.22922495834439</v>
      </c>
      <c r="E12" s="27">
        <v>107.70234441324365</v>
      </c>
    </row>
    <row r="13" spans="1:5" x14ac:dyDescent="0.35">
      <c r="A13" s="2" t="s">
        <v>41</v>
      </c>
      <c r="B13" s="21">
        <v>4.1211609999999999</v>
      </c>
      <c r="C13" s="21">
        <v>5226.72</v>
      </c>
      <c r="D13" s="27">
        <v>163.35484736751295</v>
      </c>
      <c r="E13" s="27">
        <v>122.16167622674712</v>
      </c>
    </row>
    <row r="14" spans="1:5" x14ac:dyDescent="0.35">
      <c r="A14" s="32" t="s">
        <v>74</v>
      </c>
      <c r="B14" s="30">
        <v>125.54875727</v>
      </c>
      <c r="C14" s="30">
        <v>73726.040999999997</v>
      </c>
      <c r="D14" s="31">
        <v>66.288154529171251</v>
      </c>
      <c r="E14" s="31">
        <v>5.4948738657565244</v>
      </c>
    </row>
    <row r="15" spans="1:5" x14ac:dyDescent="0.35">
      <c r="A15" s="9" t="s">
        <v>90</v>
      </c>
    </row>
  </sheetData>
  <mergeCells count="4">
    <mergeCell ref="A2:A3"/>
    <mergeCell ref="B2:B3"/>
    <mergeCell ref="C2:C3"/>
    <mergeCell ref="D2:E2"/>
  </mergeCells>
  <pageMargins left="0.7" right="0.7" top="0.75" bottom="0.75" header="0.3" footer="0.3"/>
  <pageSetup paperSize="9" orientation="portrait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D85305-CB37-4C62-85D3-9F9CF7F46C71}">
  <sheetPr codeName="Foglio7"/>
  <dimension ref="A1:E15"/>
  <sheetViews>
    <sheetView zoomScale="80" zoomScaleNormal="80" workbookViewId="0"/>
  </sheetViews>
  <sheetFormatPr defaultColWidth="8.7265625" defaultRowHeight="14.5" x14ac:dyDescent="0.35"/>
  <cols>
    <col min="1" max="1" width="31.1796875" style="2" customWidth="1"/>
    <col min="2" max="2" width="11.54296875" style="2" bestFit="1" customWidth="1"/>
    <col min="3" max="3" width="12.81640625" style="2" bestFit="1" customWidth="1"/>
    <col min="4" max="5" width="10.54296875" style="2" customWidth="1"/>
    <col min="6" max="16384" width="8.7265625" style="2"/>
  </cols>
  <sheetData>
    <row r="1" spans="1:5" ht="15.5" x14ac:dyDescent="0.35">
      <c r="A1" s="33" t="s">
        <v>125</v>
      </c>
    </row>
    <row r="2" spans="1:5" ht="18.649999999999999" customHeight="1" x14ac:dyDescent="0.35">
      <c r="A2" s="43" t="s">
        <v>67</v>
      </c>
      <c r="B2" s="45" t="s">
        <v>132</v>
      </c>
      <c r="C2" s="45" t="s">
        <v>133</v>
      </c>
      <c r="D2" s="49" t="s">
        <v>135</v>
      </c>
      <c r="E2" s="49"/>
    </row>
    <row r="3" spans="1:5" ht="29.15" customHeight="1" x14ac:dyDescent="0.35">
      <c r="A3" s="44"/>
      <c r="B3" s="46"/>
      <c r="C3" s="46"/>
      <c r="D3" s="26" t="s">
        <v>68</v>
      </c>
      <c r="E3" s="26" t="s">
        <v>69</v>
      </c>
    </row>
    <row r="4" spans="1:5" x14ac:dyDescent="0.35">
      <c r="A4" s="2" t="s">
        <v>50</v>
      </c>
      <c r="B4" s="21">
        <v>9.5653290000000002</v>
      </c>
      <c r="C4" s="21">
        <v>641.78</v>
      </c>
      <c r="D4" s="34">
        <v>148.95525674433421</v>
      </c>
      <c r="E4" s="34">
        <v>-70.685218961014868</v>
      </c>
    </row>
    <row r="5" spans="1:5" x14ac:dyDescent="0.35">
      <c r="A5" s="2" t="s">
        <v>56</v>
      </c>
      <c r="B5" s="21">
        <v>9.2104199999999992</v>
      </c>
      <c r="C5" s="21">
        <v>8134.558</v>
      </c>
      <c r="D5" s="34">
        <v>-2.4224921896527851</v>
      </c>
      <c r="E5" s="34">
        <v>-3.4014855960642185</v>
      </c>
    </row>
    <row r="6" spans="1:5" x14ac:dyDescent="0.35">
      <c r="A6" s="2" t="s">
        <v>78</v>
      </c>
      <c r="B6" s="21">
        <v>5.4112450000000001</v>
      </c>
      <c r="C6" s="21">
        <v>4740.2259999999997</v>
      </c>
      <c r="D6" s="34">
        <v>120.96364534715161</v>
      </c>
      <c r="E6" s="34">
        <v>66.436721072026089</v>
      </c>
    </row>
    <row r="7" spans="1:5" x14ac:dyDescent="0.35">
      <c r="A7" s="2" t="s">
        <v>43</v>
      </c>
      <c r="B7" s="21">
        <v>5.3439300000000003</v>
      </c>
      <c r="C7" s="21">
        <v>9939.4969999999994</v>
      </c>
      <c r="D7" s="34">
        <v>-78.99236898814776</v>
      </c>
      <c r="E7" s="34">
        <v>-89.407969974572296</v>
      </c>
    </row>
    <row r="8" spans="1:5" x14ac:dyDescent="0.35">
      <c r="A8" s="2" t="s">
        <v>66</v>
      </c>
      <c r="B8" s="21">
        <v>4.4930630000000003</v>
      </c>
      <c r="C8" s="21">
        <v>951.08699999999999</v>
      </c>
      <c r="D8" s="34">
        <v>15.773201082836586</v>
      </c>
      <c r="E8" s="34">
        <v>10.270317273523052</v>
      </c>
    </row>
    <row r="9" spans="1:5" x14ac:dyDescent="0.35">
      <c r="A9" s="2" t="s">
        <v>39</v>
      </c>
      <c r="B9" s="21">
        <v>4.1206630000000004</v>
      </c>
      <c r="C9" s="21">
        <v>5176.3999999999996</v>
      </c>
      <c r="D9" s="34">
        <v>6345.6866210952776</v>
      </c>
      <c r="E9" s="34">
        <v>5076.4000000000005</v>
      </c>
    </row>
    <row r="10" spans="1:5" x14ac:dyDescent="0.35">
      <c r="A10" s="2" t="s">
        <v>65</v>
      </c>
      <c r="B10" s="21">
        <v>2.9986649999999999</v>
      </c>
      <c r="C10" s="21">
        <v>450.08100000000002</v>
      </c>
      <c r="D10" s="34">
        <v>-27.620402754545655</v>
      </c>
      <c r="E10" s="34">
        <v>-34.113339793943616</v>
      </c>
    </row>
    <row r="11" spans="1:5" x14ac:dyDescent="0.35">
      <c r="A11" s="2" t="s">
        <v>35</v>
      </c>
      <c r="B11" s="21">
        <v>2.512794</v>
      </c>
      <c r="C11" s="21">
        <v>276.35700000000003</v>
      </c>
      <c r="D11" s="34">
        <v>119.97016634364381</v>
      </c>
      <c r="E11" s="34">
        <v>23.494950397712039</v>
      </c>
    </row>
    <row r="12" spans="1:5" x14ac:dyDescent="0.35">
      <c r="A12" s="2" t="s">
        <v>46</v>
      </c>
      <c r="B12" s="21">
        <v>2.4071120000000001</v>
      </c>
      <c r="C12" s="21">
        <v>1539.6790000000001</v>
      </c>
      <c r="D12" s="34">
        <v>94.58391536033939</v>
      </c>
      <c r="E12" s="34">
        <v>45.708004633344942</v>
      </c>
    </row>
    <row r="13" spans="1:5" x14ac:dyDescent="0.35">
      <c r="A13" s="2" t="s">
        <v>49</v>
      </c>
      <c r="B13" s="21">
        <v>2.2762090000000001</v>
      </c>
      <c r="C13" s="21">
        <v>454.36799999999999</v>
      </c>
      <c r="D13" s="34">
        <v>118.02371412780801</v>
      </c>
      <c r="E13" s="34">
        <v>48.472688773576273</v>
      </c>
    </row>
    <row r="14" spans="1:5" x14ac:dyDescent="0.35">
      <c r="A14" s="32" t="s">
        <v>74</v>
      </c>
      <c r="B14" s="30">
        <v>95.398238000000006</v>
      </c>
      <c r="C14" s="30">
        <v>48984.750999999997</v>
      </c>
      <c r="D14" s="35">
        <v>21.645228806851595</v>
      </c>
      <c r="E14" s="35">
        <v>-61.810920019646211</v>
      </c>
    </row>
    <row r="15" spans="1:5" x14ac:dyDescent="0.35">
      <c r="A15" s="9" t="s">
        <v>90</v>
      </c>
    </row>
  </sheetData>
  <mergeCells count="4">
    <mergeCell ref="A2:A3"/>
    <mergeCell ref="B2:B3"/>
    <mergeCell ref="C2:C3"/>
    <mergeCell ref="D2:E2"/>
  </mergeCells>
  <pageMargins left="0.7" right="0.7" top="0.75" bottom="0.75" header="0.3" footer="0.3"/>
  <pageSetup paperSize="9" orientation="portrait" horizontalDpi="1200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FB3841-99BD-4BD2-AE4A-D58303402D70}">
  <sheetPr codeName="Foglio5"/>
  <dimension ref="A1:E15"/>
  <sheetViews>
    <sheetView zoomScale="80" zoomScaleNormal="80" workbookViewId="0"/>
  </sheetViews>
  <sheetFormatPr defaultColWidth="8.7265625" defaultRowHeight="14.5" x14ac:dyDescent="0.35"/>
  <cols>
    <col min="1" max="1" width="31.1796875" style="2" customWidth="1"/>
    <col min="2" max="2" width="11.54296875" style="2" bestFit="1" customWidth="1"/>
    <col min="3" max="3" width="12.81640625" style="2" bestFit="1" customWidth="1"/>
    <col min="4" max="5" width="10.54296875" style="2" customWidth="1"/>
    <col min="6" max="16384" width="8.7265625" style="2"/>
  </cols>
  <sheetData>
    <row r="1" spans="1:5" ht="15.5" x14ac:dyDescent="0.35">
      <c r="A1" s="33" t="s">
        <v>126</v>
      </c>
    </row>
    <row r="2" spans="1:5" ht="18.649999999999999" customHeight="1" x14ac:dyDescent="0.35">
      <c r="A2" s="43" t="s">
        <v>67</v>
      </c>
      <c r="B2" s="45" t="s">
        <v>132</v>
      </c>
      <c r="C2" s="45" t="s">
        <v>133</v>
      </c>
      <c r="D2" s="49" t="s">
        <v>135</v>
      </c>
      <c r="E2" s="49"/>
    </row>
    <row r="3" spans="1:5" ht="29.15" customHeight="1" x14ac:dyDescent="0.35">
      <c r="A3" s="44"/>
      <c r="B3" s="46"/>
      <c r="C3" s="46"/>
      <c r="D3" s="26" t="s">
        <v>68</v>
      </c>
      <c r="E3" s="26" t="s">
        <v>69</v>
      </c>
    </row>
    <row r="4" spans="1:5" x14ac:dyDescent="0.35">
      <c r="A4" s="2" t="s">
        <v>42</v>
      </c>
      <c r="B4" s="21">
        <v>132.62332699999999</v>
      </c>
      <c r="C4" s="21">
        <v>109543.516</v>
      </c>
      <c r="D4" s="27">
        <v>72.537578638286462</v>
      </c>
      <c r="E4" s="27">
        <v>7.8909991951869509</v>
      </c>
    </row>
    <row r="5" spans="1:5" x14ac:dyDescent="0.35">
      <c r="A5" s="2" t="s">
        <v>35</v>
      </c>
      <c r="B5" s="21">
        <v>129.95333099999999</v>
      </c>
      <c r="C5" s="21">
        <v>12550.147000000001</v>
      </c>
      <c r="D5" s="27">
        <v>68.971750233830363</v>
      </c>
      <c r="E5" s="27">
        <v>-11.910037547643478</v>
      </c>
    </row>
    <row r="6" spans="1:5" x14ac:dyDescent="0.35">
      <c r="A6" s="2" t="s">
        <v>63</v>
      </c>
      <c r="B6" s="21">
        <v>88.902961059999996</v>
      </c>
      <c r="C6" s="21">
        <v>69100.539999999994</v>
      </c>
      <c r="D6" s="27">
        <v>41.750891199147731</v>
      </c>
      <c r="E6" s="27">
        <v>5.7555840731192376</v>
      </c>
    </row>
    <row r="7" spans="1:5" x14ac:dyDescent="0.35">
      <c r="A7" s="2" t="s">
        <v>65</v>
      </c>
      <c r="B7" s="21">
        <v>49.351190000000003</v>
      </c>
      <c r="C7" s="21">
        <v>8383.7950000000001</v>
      </c>
      <c r="D7" s="27">
        <v>-1.3680905266804972</v>
      </c>
      <c r="E7" s="27">
        <v>-28.951419684327778</v>
      </c>
    </row>
    <row r="8" spans="1:5" x14ac:dyDescent="0.35">
      <c r="A8" s="2" t="s">
        <v>32</v>
      </c>
      <c r="B8" s="21">
        <v>42.425508000000001</v>
      </c>
      <c r="C8" s="21">
        <v>5554.5519999999997</v>
      </c>
      <c r="D8" s="27">
        <v>164.49011623024711</v>
      </c>
      <c r="E8" s="27">
        <v>97.700509578125406</v>
      </c>
    </row>
    <row r="9" spans="1:5" x14ac:dyDescent="0.35">
      <c r="A9" s="2" t="s">
        <v>37</v>
      </c>
      <c r="B9" s="21">
        <v>34.469966999999997</v>
      </c>
      <c r="C9" s="21">
        <v>12255.879000000001</v>
      </c>
      <c r="D9" s="27">
        <v>31.947401971541822</v>
      </c>
      <c r="E9" s="27">
        <v>-6.3674720320101725</v>
      </c>
    </row>
    <row r="10" spans="1:5" x14ac:dyDescent="0.35">
      <c r="A10" s="2" t="s">
        <v>66</v>
      </c>
      <c r="B10" s="21">
        <v>29.132864999999999</v>
      </c>
      <c r="C10" s="21">
        <v>8727.7900000000009</v>
      </c>
      <c r="D10" s="27">
        <v>1.1627397009495688</v>
      </c>
      <c r="E10" s="27">
        <v>33.659496078711534</v>
      </c>
    </row>
    <row r="11" spans="1:5" x14ac:dyDescent="0.35">
      <c r="A11" s="2" t="s">
        <v>34</v>
      </c>
      <c r="B11" s="21">
        <v>29.094567000000001</v>
      </c>
      <c r="C11" s="21">
        <v>3573.4160000000002</v>
      </c>
      <c r="D11" s="27">
        <v>63.864291200781828</v>
      </c>
      <c r="E11" s="27">
        <v>45.065269742087494</v>
      </c>
    </row>
    <row r="12" spans="1:5" x14ac:dyDescent="0.35">
      <c r="A12" s="2" t="s">
        <v>31</v>
      </c>
      <c r="B12" s="21">
        <v>27.292594000000001</v>
      </c>
      <c r="C12" s="21">
        <v>4250.0860000000002</v>
      </c>
      <c r="D12" s="27">
        <v>105.09678310457709</v>
      </c>
      <c r="E12" s="27">
        <v>88.596405203380471</v>
      </c>
    </row>
    <row r="13" spans="1:5" x14ac:dyDescent="0.35">
      <c r="A13" s="2" t="s">
        <v>48</v>
      </c>
      <c r="B13" s="21">
        <v>21.750277000000001</v>
      </c>
      <c r="C13" s="21">
        <v>1895.991</v>
      </c>
      <c r="D13" s="27">
        <v>11.750856206173028</v>
      </c>
      <c r="E13" s="27">
        <v>-8.1268843527130326</v>
      </c>
    </row>
    <row r="14" spans="1:5" x14ac:dyDescent="0.35">
      <c r="A14" s="32" t="s">
        <v>74</v>
      </c>
      <c r="B14" s="30">
        <v>1013.9534930599999</v>
      </c>
      <c r="C14" s="30">
        <v>388067.99599999998</v>
      </c>
      <c r="D14" s="35">
        <v>26.804661043398198</v>
      </c>
      <c r="E14" s="35">
        <v>10.263718865553994</v>
      </c>
    </row>
    <row r="15" spans="1:5" x14ac:dyDescent="0.35">
      <c r="A15" s="9" t="s">
        <v>90</v>
      </c>
    </row>
  </sheetData>
  <mergeCells count="4">
    <mergeCell ref="A2:A3"/>
    <mergeCell ref="B2:B3"/>
    <mergeCell ref="C2:C3"/>
    <mergeCell ref="D2:E2"/>
  </mergeCells>
  <pageMargins left="0.7" right="0.7" top="0.75" bottom="0.75" header="0.3" footer="0.3"/>
  <pageSetup paperSize="9" orientation="portrait" horizontalDpi="1200" verticalDpi="1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A39469-9F50-4554-8DC9-916E2276D3D2}">
  <sheetPr codeName="Foglio8"/>
  <dimension ref="A1:E15"/>
  <sheetViews>
    <sheetView zoomScale="80" zoomScaleNormal="80" workbookViewId="0"/>
  </sheetViews>
  <sheetFormatPr defaultColWidth="8.7265625" defaultRowHeight="14.5" x14ac:dyDescent="0.35"/>
  <cols>
    <col min="1" max="1" width="31.1796875" style="2" customWidth="1"/>
    <col min="2" max="2" width="11.54296875" style="2" bestFit="1" customWidth="1"/>
    <col min="3" max="3" width="12.81640625" style="2" bestFit="1" customWidth="1"/>
    <col min="4" max="5" width="10.54296875" style="2" customWidth="1"/>
    <col min="6" max="16384" width="8.7265625" style="2"/>
  </cols>
  <sheetData>
    <row r="1" spans="1:5" ht="15.5" x14ac:dyDescent="0.35">
      <c r="A1" s="33" t="s">
        <v>127</v>
      </c>
    </row>
    <row r="2" spans="1:5" ht="18.649999999999999" customHeight="1" x14ac:dyDescent="0.35">
      <c r="A2" s="43" t="s">
        <v>67</v>
      </c>
      <c r="B2" s="45" t="s">
        <v>132</v>
      </c>
      <c r="C2" s="45" t="s">
        <v>133</v>
      </c>
      <c r="D2" s="49" t="s">
        <v>135</v>
      </c>
      <c r="E2" s="49"/>
    </row>
    <row r="3" spans="1:5" ht="29.15" customHeight="1" x14ac:dyDescent="0.35">
      <c r="A3" s="44"/>
      <c r="B3" s="46"/>
      <c r="C3" s="46"/>
      <c r="D3" s="26" t="s">
        <v>68</v>
      </c>
      <c r="E3" s="26" t="s">
        <v>69</v>
      </c>
    </row>
    <row r="4" spans="1:5" x14ac:dyDescent="0.35">
      <c r="A4" s="2" t="s">
        <v>35</v>
      </c>
      <c r="B4" s="21">
        <v>66.117286000000007</v>
      </c>
      <c r="C4" s="21">
        <v>5977.5370000000003</v>
      </c>
      <c r="D4" s="27">
        <v>517.07305532111559</v>
      </c>
      <c r="E4" s="27">
        <v>174.01279222693208</v>
      </c>
    </row>
    <row r="5" spans="1:5" x14ac:dyDescent="0.35">
      <c r="A5" s="2" t="s">
        <v>63</v>
      </c>
      <c r="B5" s="21">
        <v>44.392448000000002</v>
      </c>
      <c r="C5" s="21">
        <v>32798.618000000002</v>
      </c>
      <c r="D5" s="27">
        <v>133.43680269267833</v>
      </c>
      <c r="E5" s="27">
        <v>58.173766412063685</v>
      </c>
    </row>
    <row r="6" spans="1:5" x14ac:dyDescent="0.35">
      <c r="A6" s="2" t="s">
        <v>64</v>
      </c>
      <c r="B6" s="21">
        <v>43.870998</v>
      </c>
      <c r="C6" s="21">
        <v>2186.3069999999998</v>
      </c>
      <c r="D6" s="27">
        <v>181.48412352091862</v>
      </c>
      <c r="E6" s="27">
        <v>47.441911593133653</v>
      </c>
    </row>
    <row r="7" spans="1:5" x14ac:dyDescent="0.35">
      <c r="A7" s="2" t="s">
        <v>60</v>
      </c>
      <c r="B7" s="21">
        <v>26.595367</v>
      </c>
      <c r="C7" s="21">
        <v>7251.68</v>
      </c>
      <c r="D7" s="27">
        <v>85.705976368079746</v>
      </c>
      <c r="E7" s="27">
        <v>36.309057020000644</v>
      </c>
    </row>
    <row r="8" spans="1:5" x14ac:dyDescent="0.35">
      <c r="A8" s="2" t="s">
        <v>42</v>
      </c>
      <c r="B8" s="21">
        <v>20.868963000000001</v>
      </c>
      <c r="C8" s="21">
        <v>18144.545999999998</v>
      </c>
      <c r="D8" s="27">
        <v>156.8248472111583</v>
      </c>
      <c r="E8" s="27">
        <v>54.717619848827425</v>
      </c>
    </row>
    <row r="9" spans="1:5" x14ac:dyDescent="0.35">
      <c r="A9" s="2" t="s">
        <v>65</v>
      </c>
      <c r="B9" s="21">
        <v>18.919848999999999</v>
      </c>
      <c r="C9" s="21">
        <v>1625.4549999999999</v>
      </c>
      <c r="D9" s="27">
        <v>133.91869109331401</v>
      </c>
      <c r="E9" s="27">
        <v>73.256198170926695</v>
      </c>
    </row>
    <row r="10" spans="1:5" x14ac:dyDescent="0.35">
      <c r="A10" s="2" t="s">
        <v>38</v>
      </c>
      <c r="B10" s="21">
        <v>17.673328999999999</v>
      </c>
      <c r="C10" s="21">
        <v>4251.2139999999999</v>
      </c>
      <c r="D10" s="27">
        <v>247.45348057448192</v>
      </c>
      <c r="E10" s="27">
        <v>290.19468367001343</v>
      </c>
    </row>
    <row r="11" spans="1:5" x14ac:dyDescent="0.35">
      <c r="A11" s="2" t="s">
        <v>32</v>
      </c>
      <c r="B11" s="21">
        <v>16.585767000000001</v>
      </c>
      <c r="C11" s="21">
        <v>2339.46</v>
      </c>
      <c r="D11" s="27">
        <v>106.00294762488404</v>
      </c>
      <c r="E11" s="27">
        <v>48.921691758973807</v>
      </c>
    </row>
    <row r="12" spans="1:5" x14ac:dyDescent="0.35">
      <c r="A12" s="2" t="s">
        <v>53</v>
      </c>
      <c r="B12" s="21">
        <v>16.484895000000002</v>
      </c>
      <c r="C12" s="21">
        <v>4289.5860000000002</v>
      </c>
      <c r="D12" s="27">
        <v>321.25335746302926</v>
      </c>
      <c r="E12" s="27">
        <v>176.15419775578917</v>
      </c>
    </row>
    <row r="13" spans="1:5" x14ac:dyDescent="0.35">
      <c r="A13" s="2" t="s">
        <v>34</v>
      </c>
      <c r="B13" s="21">
        <v>14.28073</v>
      </c>
      <c r="C13" s="21">
        <v>1760.5530000000001</v>
      </c>
      <c r="D13" s="27">
        <v>55.728464443163986</v>
      </c>
      <c r="E13" s="27">
        <v>34.326298168700511</v>
      </c>
    </row>
    <row r="14" spans="1:5" x14ac:dyDescent="0.35">
      <c r="A14" s="32" t="s">
        <v>74</v>
      </c>
      <c r="B14" s="30">
        <v>559.12620805999995</v>
      </c>
      <c r="C14" s="30">
        <v>172199.50200000001</v>
      </c>
      <c r="D14" s="35">
        <v>144.97038733816839</v>
      </c>
      <c r="E14" s="35">
        <v>67.949742035472497</v>
      </c>
    </row>
    <row r="15" spans="1:5" x14ac:dyDescent="0.35">
      <c r="A15" s="9" t="s">
        <v>90</v>
      </c>
    </row>
  </sheetData>
  <mergeCells count="4">
    <mergeCell ref="A2:A3"/>
    <mergeCell ref="B2:B3"/>
    <mergeCell ref="C2:C3"/>
    <mergeCell ref="D2:E2"/>
  </mergeCells>
  <pageMargins left="0.7" right="0.7" top="0.75" bottom="0.75" header="0.3" footer="0.3"/>
  <pageSetup paperSize="9" orientation="portrait" horizontalDpi="1200" verticalDpi="12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A8BCE-FA6E-461B-9252-D5BEBD77E155}">
  <sheetPr codeName="Foglio9"/>
  <dimension ref="A1:E15"/>
  <sheetViews>
    <sheetView zoomScale="80" zoomScaleNormal="80" workbookViewId="0"/>
  </sheetViews>
  <sheetFormatPr defaultColWidth="8.7265625" defaultRowHeight="14.5" x14ac:dyDescent="0.35"/>
  <cols>
    <col min="1" max="1" width="31.1796875" style="2" customWidth="1"/>
    <col min="2" max="2" width="11.54296875" style="2" bestFit="1" customWidth="1"/>
    <col min="3" max="3" width="12.81640625" style="2" bestFit="1" customWidth="1"/>
    <col min="4" max="5" width="10.54296875" style="2" customWidth="1"/>
    <col min="6" max="16384" width="8.7265625" style="2"/>
  </cols>
  <sheetData>
    <row r="1" spans="1:5" ht="15.5" x14ac:dyDescent="0.35">
      <c r="A1" s="33" t="s">
        <v>128</v>
      </c>
    </row>
    <row r="2" spans="1:5" ht="18.649999999999999" customHeight="1" x14ac:dyDescent="0.35">
      <c r="A2" s="43" t="s">
        <v>67</v>
      </c>
      <c r="B2" s="45" t="s">
        <v>132</v>
      </c>
      <c r="C2" s="45" t="s">
        <v>133</v>
      </c>
      <c r="D2" s="49" t="s">
        <v>135</v>
      </c>
      <c r="E2" s="49"/>
    </row>
    <row r="3" spans="1:5" ht="29.15" customHeight="1" x14ac:dyDescent="0.35">
      <c r="A3" s="44"/>
      <c r="B3" s="46"/>
      <c r="C3" s="46"/>
      <c r="D3" s="26" t="s">
        <v>68</v>
      </c>
      <c r="E3" s="26" t="s">
        <v>69</v>
      </c>
    </row>
    <row r="4" spans="1:5" x14ac:dyDescent="0.35">
      <c r="A4" s="2" t="s">
        <v>34</v>
      </c>
      <c r="B4" s="21">
        <v>26.826530000000002</v>
      </c>
      <c r="C4" s="21">
        <v>2932.0390000000002</v>
      </c>
      <c r="D4" s="34">
        <v>173.22368140299719</v>
      </c>
      <c r="E4" s="34">
        <v>92.49382544219813</v>
      </c>
    </row>
    <row r="5" spans="1:5" x14ac:dyDescent="0.35">
      <c r="A5" s="2" t="s">
        <v>46</v>
      </c>
      <c r="B5" s="21">
        <v>21.556705000000001</v>
      </c>
      <c r="C5" s="21">
        <v>14853.816000000001</v>
      </c>
      <c r="D5" s="34">
        <v>196.7923082144319</v>
      </c>
      <c r="E5" s="34">
        <v>98.824758981893254</v>
      </c>
    </row>
    <row r="6" spans="1:5" x14ac:dyDescent="0.35">
      <c r="A6" s="2" t="s">
        <v>61</v>
      </c>
      <c r="B6" s="21">
        <v>19.468160000000001</v>
      </c>
      <c r="C6" s="21">
        <v>21016.264999999999</v>
      </c>
      <c r="D6" s="34">
        <v>198.42466854792639</v>
      </c>
      <c r="E6" s="34">
        <v>177.92233982903812</v>
      </c>
    </row>
    <row r="7" spans="1:5" x14ac:dyDescent="0.35">
      <c r="A7" s="2" t="s">
        <v>80</v>
      </c>
      <c r="B7" s="21">
        <v>18.08173</v>
      </c>
      <c r="C7" s="21">
        <v>4684.201</v>
      </c>
      <c r="D7" s="34">
        <v>692.97799214202428</v>
      </c>
      <c r="E7" s="34">
        <v>1816.1656242202107</v>
      </c>
    </row>
    <row r="8" spans="1:5" x14ac:dyDescent="0.35">
      <c r="A8" s="2" t="s">
        <v>40</v>
      </c>
      <c r="B8" s="21">
        <v>8.5658949999999994</v>
      </c>
      <c r="C8" s="21">
        <v>3106.4679999999998</v>
      </c>
      <c r="D8" s="34">
        <v>393.43167909381651</v>
      </c>
      <c r="E8" s="34">
        <v>237.79137728744152</v>
      </c>
    </row>
    <row r="9" spans="1:5" x14ac:dyDescent="0.35">
      <c r="A9" s="2" t="s">
        <v>63</v>
      </c>
      <c r="B9" s="21">
        <v>5.0735720000000004</v>
      </c>
      <c r="C9" s="21">
        <v>4313.5640000000003</v>
      </c>
      <c r="D9" s="34">
        <v>13.799626677026284</v>
      </c>
      <c r="E9" s="34">
        <v>-25.431822601765859</v>
      </c>
    </row>
    <row r="10" spans="1:5" x14ac:dyDescent="0.35">
      <c r="A10" s="2" t="s">
        <v>49</v>
      </c>
      <c r="B10" s="21">
        <v>3.5909689999999999</v>
      </c>
      <c r="C10" s="21">
        <v>652.41600000000005</v>
      </c>
      <c r="D10" s="34">
        <v>-55.67719438044675</v>
      </c>
      <c r="E10" s="34">
        <v>-78.150390882064229</v>
      </c>
    </row>
    <row r="11" spans="1:5" x14ac:dyDescent="0.35">
      <c r="A11" s="2" t="s">
        <v>44</v>
      </c>
      <c r="B11" s="21">
        <v>3.5114339999999999</v>
      </c>
      <c r="C11" s="21">
        <v>237.29300000000001</v>
      </c>
      <c r="D11" s="34">
        <v>95.164563251681145</v>
      </c>
      <c r="E11" s="34">
        <v>163.6237390570146</v>
      </c>
    </row>
    <row r="12" spans="1:5" x14ac:dyDescent="0.35">
      <c r="A12" s="2" t="s">
        <v>42</v>
      </c>
      <c r="B12" s="21">
        <v>3.4371139999999998</v>
      </c>
      <c r="C12" s="21">
        <v>2898.326</v>
      </c>
      <c r="D12" s="34">
        <v>194.97756631411281</v>
      </c>
      <c r="E12" s="34">
        <v>53.077148965657116</v>
      </c>
    </row>
    <row r="13" spans="1:5" x14ac:dyDescent="0.35">
      <c r="A13" s="2" t="s">
        <v>79</v>
      </c>
      <c r="B13" s="21">
        <v>1.957006</v>
      </c>
      <c r="C13" s="21">
        <v>3555.4389999999999</v>
      </c>
      <c r="D13" s="34">
        <v>-17.639003220359811</v>
      </c>
      <c r="E13" s="34">
        <v>3.5136431895850473</v>
      </c>
    </row>
    <row r="14" spans="1:5" x14ac:dyDescent="0.35">
      <c r="A14" s="32" t="s">
        <v>74</v>
      </c>
      <c r="B14" s="30">
        <v>151.45627400000001</v>
      </c>
      <c r="C14" s="30">
        <v>68139.002999999997</v>
      </c>
      <c r="D14" s="35">
        <v>96.539549710663465</v>
      </c>
      <c r="E14" s="35">
        <v>50.489842328111479</v>
      </c>
    </row>
    <row r="15" spans="1:5" x14ac:dyDescent="0.35">
      <c r="A15" s="9" t="s">
        <v>90</v>
      </c>
    </row>
  </sheetData>
  <mergeCells count="4">
    <mergeCell ref="A2:A3"/>
    <mergeCell ref="B2:B3"/>
    <mergeCell ref="C2:C3"/>
    <mergeCell ref="D2:E2"/>
  </mergeCells>
  <pageMargins left="0.7" right="0.7" top="0.75" bottom="0.75" header="0.3" footer="0.3"/>
  <pageSetup paperSize="9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DE8D9-897F-4D3D-AB4A-83E21BE82B2C}">
  <sheetPr codeName="Foglio10"/>
  <dimension ref="A1:E15"/>
  <sheetViews>
    <sheetView zoomScale="80" zoomScaleNormal="80" workbookViewId="0"/>
  </sheetViews>
  <sheetFormatPr defaultColWidth="8.7265625" defaultRowHeight="14.5" x14ac:dyDescent="0.35"/>
  <cols>
    <col min="1" max="1" width="31.1796875" style="2" customWidth="1"/>
    <col min="2" max="2" width="11.54296875" style="2" bestFit="1" customWidth="1"/>
    <col min="3" max="3" width="12.81640625" style="2" bestFit="1" customWidth="1"/>
    <col min="4" max="5" width="10.54296875" style="2" customWidth="1"/>
    <col min="6" max="16384" width="8.7265625" style="2"/>
  </cols>
  <sheetData>
    <row r="1" spans="1:5" ht="15.5" x14ac:dyDescent="0.35">
      <c r="A1" s="33" t="s">
        <v>129</v>
      </c>
    </row>
    <row r="2" spans="1:5" ht="18.649999999999999" customHeight="1" x14ac:dyDescent="0.35">
      <c r="A2" s="43" t="s">
        <v>67</v>
      </c>
      <c r="B2" s="45" t="s">
        <v>132</v>
      </c>
      <c r="C2" s="45" t="s">
        <v>133</v>
      </c>
      <c r="D2" s="49" t="s">
        <v>135</v>
      </c>
      <c r="E2" s="49"/>
    </row>
    <row r="3" spans="1:5" ht="29.15" customHeight="1" x14ac:dyDescent="0.35">
      <c r="A3" s="44"/>
      <c r="B3" s="46"/>
      <c r="C3" s="46"/>
      <c r="D3" s="26" t="s">
        <v>68</v>
      </c>
      <c r="E3" s="26" t="s">
        <v>69</v>
      </c>
    </row>
    <row r="4" spans="1:5" x14ac:dyDescent="0.35">
      <c r="A4" s="2" t="s">
        <v>42</v>
      </c>
      <c r="B4" s="21">
        <v>117.296164</v>
      </c>
      <c r="C4" s="21">
        <v>94743.063999999998</v>
      </c>
      <c r="D4" s="27">
        <v>99.374758666639309</v>
      </c>
      <c r="E4" s="27">
        <v>15.170468844739585</v>
      </c>
    </row>
    <row r="5" spans="1:5" x14ac:dyDescent="0.35">
      <c r="A5" s="2" t="s">
        <v>34</v>
      </c>
      <c r="B5" s="21">
        <v>66.503750999999994</v>
      </c>
      <c r="C5" s="21">
        <v>8946.893</v>
      </c>
      <c r="D5" s="27">
        <v>29.958201741791136</v>
      </c>
      <c r="E5" s="27">
        <v>-7.4085339160790671</v>
      </c>
    </row>
    <row r="6" spans="1:5" x14ac:dyDescent="0.35">
      <c r="A6" s="2" t="s">
        <v>52</v>
      </c>
      <c r="B6" s="21">
        <v>50.223194999999997</v>
      </c>
      <c r="C6" s="21">
        <v>46146.451000000001</v>
      </c>
      <c r="D6" s="27">
        <v>71.855121319533424</v>
      </c>
      <c r="E6" s="27">
        <v>30.826967419651957</v>
      </c>
    </row>
    <row r="7" spans="1:5" x14ac:dyDescent="0.35">
      <c r="A7" s="2" t="s">
        <v>31</v>
      </c>
      <c r="B7" s="21">
        <v>50.12932</v>
      </c>
      <c r="C7" s="21">
        <v>9223.8870000000006</v>
      </c>
      <c r="D7" s="27">
        <v>67.898829016218414</v>
      </c>
      <c r="E7" s="27">
        <v>48.628201612178124</v>
      </c>
    </row>
    <row r="8" spans="1:5" x14ac:dyDescent="0.35">
      <c r="A8" s="2" t="s">
        <v>63</v>
      </c>
      <c r="B8" s="21">
        <v>48.728361</v>
      </c>
      <c r="C8" s="21">
        <v>31404.522000000001</v>
      </c>
      <c r="D8" s="27">
        <v>86.615603580658444</v>
      </c>
      <c r="E8" s="27">
        <v>33.655413522439574</v>
      </c>
    </row>
    <row r="9" spans="1:5" x14ac:dyDescent="0.35">
      <c r="A9" s="2" t="s">
        <v>35</v>
      </c>
      <c r="B9" s="21">
        <v>45.847417</v>
      </c>
      <c r="C9" s="21">
        <v>4958.5029999999997</v>
      </c>
      <c r="D9" s="27">
        <v>164.66137483426704</v>
      </c>
      <c r="E9" s="27">
        <v>25.248184994879946</v>
      </c>
    </row>
    <row r="10" spans="1:5" x14ac:dyDescent="0.35">
      <c r="A10" s="2" t="s">
        <v>38</v>
      </c>
      <c r="B10" s="21">
        <v>42.234256999999999</v>
      </c>
      <c r="C10" s="21">
        <v>13167.671</v>
      </c>
      <c r="D10" s="27">
        <v>123.392945503804</v>
      </c>
      <c r="E10" s="27">
        <v>55.277729199864581</v>
      </c>
    </row>
    <row r="11" spans="1:5" x14ac:dyDescent="0.35">
      <c r="A11" s="2" t="s">
        <v>48</v>
      </c>
      <c r="B11" s="21">
        <v>33.390576000000003</v>
      </c>
      <c r="C11" s="21">
        <v>2848.5050000000001</v>
      </c>
      <c r="D11" s="27">
        <v>89.181047728778779</v>
      </c>
      <c r="E11" s="27">
        <v>37.142256013835045</v>
      </c>
    </row>
    <row r="12" spans="1:5" x14ac:dyDescent="0.35">
      <c r="A12" s="2" t="s">
        <v>45</v>
      </c>
      <c r="B12" s="21">
        <v>26.743880999999998</v>
      </c>
      <c r="C12" s="21">
        <v>6464.7389999999996</v>
      </c>
      <c r="D12" s="27">
        <v>61.535201288711626</v>
      </c>
      <c r="E12" s="27">
        <v>35.297270463570392</v>
      </c>
    </row>
    <row r="13" spans="1:5" x14ac:dyDescent="0.35">
      <c r="A13" s="2" t="s">
        <v>89</v>
      </c>
      <c r="B13" s="21">
        <v>26.441337000000001</v>
      </c>
      <c r="C13" s="21">
        <v>5634.3249999999998</v>
      </c>
      <c r="D13" s="27">
        <v>8.3788431094318057</v>
      </c>
      <c r="E13" s="27">
        <v>0.60051507920806924</v>
      </c>
    </row>
    <row r="14" spans="1:5" x14ac:dyDescent="0.35">
      <c r="A14" s="32" t="s">
        <v>74</v>
      </c>
      <c r="B14" s="30">
        <v>894.55553199999997</v>
      </c>
      <c r="C14" s="30">
        <v>345657.745</v>
      </c>
      <c r="D14" s="35">
        <v>62.803804320373672</v>
      </c>
      <c r="E14" s="35">
        <v>9.0901433553123461</v>
      </c>
    </row>
    <row r="15" spans="1:5" x14ac:dyDescent="0.35">
      <c r="A15" s="9" t="s">
        <v>90</v>
      </c>
    </row>
  </sheetData>
  <mergeCells count="4">
    <mergeCell ref="A2:A3"/>
    <mergeCell ref="B2:B3"/>
    <mergeCell ref="C2:C3"/>
    <mergeCell ref="D2:E2"/>
  </mergeCells>
  <pageMargins left="0.7" right="0.7" top="0.75" bottom="0.75" header="0.3" footer="0.3"/>
  <pageSetup paperSize="9" orientation="portrait" horizontalDpi="1200" verticalDpi="12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2ED1B-8E63-4697-A31C-97E05E5CBAB6}">
  <dimension ref="A1:E14"/>
  <sheetViews>
    <sheetView zoomScale="80" zoomScaleNormal="80" workbookViewId="0"/>
  </sheetViews>
  <sheetFormatPr defaultColWidth="8.7265625" defaultRowHeight="14.5" x14ac:dyDescent="0.35"/>
  <cols>
    <col min="1" max="1" width="38.1796875" style="2" customWidth="1"/>
    <col min="2" max="2" width="12.453125" style="2" customWidth="1"/>
    <col min="3" max="3" width="12.81640625" style="2" bestFit="1" customWidth="1"/>
    <col min="4" max="5" width="10.54296875" style="2" customWidth="1"/>
    <col min="6" max="16384" width="8.7265625" style="2"/>
  </cols>
  <sheetData>
    <row r="1" spans="1:5" x14ac:dyDescent="0.35">
      <c r="A1" s="2" t="s">
        <v>130</v>
      </c>
    </row>
    <row r="2" spans="1:5" ht="18.649999999999999" customHeight="1" x14ac:dyDescent="0.35">
      <c r="A2" s="43" t="s">
        <v>67</v>
      </c>
      <c r="B2" s="45" t="s">
        <v>132</v>
      </c>
      <c r="C2" s="45" t="s">
        <v>133</v>
      </c>
      <c r="D2" s="49" t="s">
        <v>135</v>
      </c>
      <c r="E2" s="49"/>
    </row>
    <row r="3" spans="1:5" ht="29.15" customHeight="1" x14ac:dyDescent="0.35">
      <c r="A3" s="44"/>
      <c r="B3" s="46"/>
      <c r="C3" s="46"/>
      <c r="D3" s="26" t="s">
        <v>68</v>
      </c>
      <c r="E3" s="26" t="s">
        <v>69</v>
      </c>
    </row>
    <row r="4" spans="1:5" ht="16.5" x14ac:dyDescent="0.35">
      <c r="A4" s="2" t="s">
        <v>141</v>
      </c>
      <c r="B4" s="21">
        <v>63.202159000000002</v>
      </c>
      <c r="C4" s="21">
        <v>10133.897999999999</v>
      </c>
      <c r="D4" s="27">
        <v>643.20000000000005</v>
      </c>
      <c r="E4" s="27">
        <v>625.5</v>
      </c>
    </row>
    <row r="5" spans="1:5" x14ac:dyDescent="0.35">
      <c r="A5" s="2" t="s">
        <v>77</v>
      </c>
      <c r="B5" s="21">
        <v>39.438375999999998</v>
      </c>
      <c r="C5" s="21">
        <v>154560.35699999999</v>
      </c>
      <c r="D5" s="27">
        <v>155.88105245407755</v>
      </c>
      <c r="E5" s="27">
        <v>129.06361334981315</v>
      </c>
    </row>
    <row r="6" spans="1:5" x14ac:dyDescent="0.35">
      <c r="A6" s="2" t="s">
        <v>54</v>
      </c>
      <c r="B6" s="21">
        <v>18.010573999999998</v>
      </c>
      <c r="C6" s="21">
        <v>15483.880999999999</v>
      </c>
      <c r="D6" s="27">
        <v>-3.5900920538071119</v>
      </c>
      <c r="E6" s="27">
        <v>-39.465105747852711</v>
      </c>
    </row>
    <row r="7" spans="1:5" x14ac:dyDescent="0.35">
      <c r="A7" s="2" t="s">
        <v>34</v>
      </c>
      <c r="B7" s="21">
        <v>17.077905000000001</v>
      </c>
      <c r="C7" s="21">
        <v>3265.2170000000001</v>
      </c>
      <c r="D7" s="27">
        <v>1.6352124228224514</v>
      </c>
      <c r="E7" s="27">
        <v>-32.209370886638347</v>
      </c>
    </row>
    <row r="8" spans="1:5" x14ac:dyDescent="0.35">
      <c r="A8" s="2" t="s">
        <v>40</v>
      </c>
      <c r="B8" s="21">
        <v>14.714833</v>
      </c>
      <c r="C8" s="21">
        <v>5981.0439999999999</v>
      </c>
      <c r="D8" s="27">
        <v>147.61182707798574</v>
      </c>
      <c r="E8" s="27">
        <v>9.097170553502183</v>
      </c>
    </row>
    <row r="9" spans="1:5" x14ac:dyDescent="0.35">
      <c r="A9" s="2" t="s">
        <v>31</v>
      </c>
      <c r="B9" s="21">
        <v>14.210934999999999</v>
      </c>
      <c r="C9" s="21">
        <v>4462.5510000000004</v>
      </c>
      <c r="D9" s="27">
        <v>79.448443851233009</v>
      </c>
      <c r="E9" s="27">
        <v>51.225035869999125</v>
      </c>
    </row>
    <row r="10" spans="1:5" x14ac:dyDescent="0.35">
      <c r="A10" s="2" t="s">
        <v>59</v>
      </c>
      <c r="B10" s="21">
        <v>11.783766</v>
      </c>
      <c r="C10" s="21">
        <v>9165.5830000000005</v>
      </c>
      <c r="D10" s="27">
        <v>38.287197371927775</v>
      </c>
      <c r="E10" s="27">
        <v>-23.599679114056048</v>
      </c>
    </row>
    <row r="11" spans="1:5" x14ac:dyDescent="0.35">
      <c r="A11" s="2" t="s">
        <v>63</v>
      </c>
      <c r="B11" s="21">
        <v>11.558068</v>
      </c>
      <c r="C11" s="21">
        <v>4715.95</v>
      </c>
      <c r="D11" s="27">
        <v>405.08658264047119</v>
      </c>
      <c r="E11" s="27">
        <v>201.58146494941613</v>
      </c>
    </row>
    <row r="12" spans="1:5" x14ac:dyDescent="0.35">
      <c r="A12" s="32" t="s">
        <v>74</v>
      </c>
      <c r="B12" s="30">
        <v>357.38072099999999</v>
      </c>
      <c r="C12" s="30">
        <v>262519.06300000002</v>
      </c>
      <c r="D12" s="35">
        <v>94.086553934637223</v>
      </c>
      <c r="E12" s="35">
        <v>52.340353868314146</v>
      </c>
    </row>
    <row r="13" spans="1:5" ht="15" x14ac:dyDescent="0.35">
      <c r="A13" s="9" t="s">
        <v>142</v>
      </c>
    </row>
    <row r="14" spans="1:5" x14ac:dyDescent="0.35">
      <c r="A14" s="9" t="s">
        <v>90</v>
      </c>
    </row>
  </sheetData>
  <mergeCells count="4">
    <mergeCell ref="A2:A3"/>
    <mergeCell ref="B2:B3"/>
    <mergeCell ref="C2:C3"/>
    <mergeCell ref="D2:E2"/>
  </mergeCells>
  <pageMargins left="0.7" right="0.7" top="0.75" bottom="0.75" header="0.3" footer="0.3"/>
  <pageSetup paperSize="9" orientation="portrait" horizontalDpi="1200" verticalDpi="12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672B3-C043-451D-A7E8-AB985F084782}">
  <dimension ref="A1:J17"/>
  <sheetViews>
    <sheetView zoomScale="80" zoomScaleNormal="80" workbookViewId="0">
      <selection activeCell="A15" sqref="A15"/>
    </sheetView>
  </sheetViews>
  <sheetFormatPr defaultRowHeight="14.5" x14ac:dyDescent="0.35"/>
  <cols>
    <col min="1" max="1" width="33.453125" style="2" customWidth="1"/>
    <col min="2" max="2" width="11.54296875" style="2" bestFit="1" customWidth="1"/>
    <col min="3" max="3" width="12.90625" style="2" bestFit="1" customWidth="1"/>
    <col min="4" max="5" width="9" style="2" customWidth="1"/>
    <col min="6" max="16384" width="8.7265625" style="2"/>
  </cols>
  <sheetData>
    <row r="1" spans="1:10" x14ac:dyDescent="0.35">
      <c r="A1" s="2" t="s">
        <v>131</v>
      </c>
    </row>
    <row r="2" spans="1:10" ht="18.649999999999999" customHeight="1" x14ac:dyDescent="0.35">
      <c r="A2" s="43" t="s">
        <v>67</v>
      </c>
      <c r="B2" s="45" t="s">
        <v>143</v>
      </c>
      <c r="C2" s="45" t="s">
        <v>144</v>
      </c>
      <c r="D2" s="49" t="s">
        <v>145</v>
      </c>
      <c r="E2" s="49"/>
    </row>
    <row r="3" spans="1:10" ht="28.75" customHeight="1" x14ac:dyDescent="0.35">
      <c r="A3" s="44"/>
      <c r="B3" s="46"/>
      <c r="C3" s="46"/>
      <c r="D3" s="26" t="s">
        <v>68</v>
      </c>
      <c r="E3" s="26" t="s">
        <v>69</v>
      </c>
      <c r="G3" s="15"/>
      <c r="H3" s="15"/>
      <c r="I3" s="14"/>
      <c r="J3" s="16"/>
    </row>
    <row r="4" spans="1:10" x14ac:dyDescent="0.35">
      <c r="A4" s="2" t="s">
        <v>34</v>
      </c>
      <c r="B4" s="21">
        <v>15.266773000000001</v>
      </c>
      <c r="C4" s="21">
        <v>2799.6309999999999</v>
      </c>
      <c r="D4" s="36">
        <v>103.68831155662504</v>
      </c>
      <c r="E4" s="36">
        <v>69.771015419059196</v>
      </c>
      <c r="G4" s="15"/>
      <c r="H4" s="15"/>
      <c r="I4" s="14"/>
      <c r="J4" s="16"/>
    </row>
    <row r="5" spans="1:10" x14ac:dyDescent="0.35">
      <c r="A5" s="2" t="s">
        <v>31</v>
      </c>
      <c r="B5" s="21">
        <v>8.6136920000000003</v>
      </c>
      <c r="C5" s="21">
        <v>1845.1389999999999</v>
      </c>
      <c r="D5" s="36">
        <v>10.491798442104857</v>
      </c>
      <c r="E5" s="36">
        <v>-29.931581159888644</v>
      </c>
      <c r="G5" s="15"/>
      <c r="H5" s="15"/>
      <c r="I5" s="14"/>
      <c r="J5" s="16"/>
    </row>
    <row r="6" spans="1:10" x14ac:dyDescent="0.35">
      <c r="A6" s="2" t="s">
        <v>76</v>
      </c>
      <c r="B6" s="21">
        <v>7.5757260000000004</v>
      </c>
      <c r="C6" s="21">
        <v>861.59799999999996</v>
      </c>
      <c r="D6" s="36">
        <v>53.849118838730192</v>
      </c>
      <c r="E6" s="36">
        <v>11.790441739347058</v>
      </c>
      <c r="G6" s="15"/>
      <c r="H6" s="15"/>
      <c r="I6" s="14"/>
      <c r="J6" s="16"/>
    </row>
    <row r="7" spans="1:10" x14ac:dyDescent="0.35">
      <c r="A7" s="2" t="s">
        <v>40</v>
      </c>
      <c r="B7" s="21">
        <v>5.8983319999999999</v>
      </c>
      <c r="C7" s="21">
        <v>5561.0770000000002</v>
      </c>
      <c r="D7" s="36">
        <v>474.6626799129773</v>
      </c>
      <c r="E7" s="36">
        <v>303.26881798404639</v>
      </c>
      <c r="G7" s="15"/>
      <c r="H7" s="15"/>
      <c r="I7" s="14"/>
      <c r="J7" s="16"/>
    </row>
    <row r="8" spans="1:10" x14ac:dyDescent="0.35">
      <c r="A8" s="2" t="s">
        <v>77</v>
      </c>
      <c r="B8" s="21">
        <v>5.2674300000000001</v>
      </c>
      <c r="C8" s="21">
        <v>26207.493999999999</v>
      </c>
      <c r="D8" s="36">
        <v>982.00327840565956</v>
      </c>
      <c r="E8" s="36">
        <v>15538.609158501509</v>
      </c>
      <c r="G8" s="15"/>
      <c r="H8" s="15"/>
      <c r="I8" s="14"/>
      <c r="J8" s="16"/>
    </row>
    <row r="9" spans="1:10" x14ac:dyDescent="0.35">
      <c r="A9" s="2" t="s">
        <v>83</v>
      </c>
      <c r="B9" s="21">
        <v>5.2614270000000003</v>
      </c>
      <c r="C9" s="21">
        <v>6089.28</v>
      </c>
      <c r="D9" s="36">
        <v>-25.335579470071799</v>
      </c>
      <c r="E9" s="36">
        <v>-49.33318245206469</v>
      </c>
      <c r="G9" s="15"/>
      <c r="H9" s="15"/>
      <c r="I9" s="14"/>
      <c r="J9" s="16"/>
    </row>
    <row r="10" spans="1:10" x14ac:dyDescent="0.35">
      <c r="A10" s="2" t="s">
        <v>80</v>
      </c>
      <c r="B10" s="21">
        <v>4.0047839999999999</v>
      </c>
      <c r="C10" s="21">
        <v>420.16899999999998</v>
      </c>
      <c r="D10" s="36">
        <v>-33.543009119121081</v>
      </c>
      <c r="E10" s="36">
        <v>-65.733050391301646</v>
      </c>
      <c r="G10" s="15"/>
      <c r="H10" s="15"/>
      <c r="I10" s="14"/>
      <c r="J10" s="16"/>
    </row>
    <row r="11" spans="1:10" x14ac:dyDescent="0.35">
      <c r="A11" s="2" t="s">
        <v>63</v>
      </c>
      <c r="B11" s="21">
        <v>2.7709649999999999</v>
      </c>
      <c r="C11" s="21">
        <v>1860.4</v>
      </c>
      <c r="D11" s="36">
        <v>-7.5209974375216513</v>
      </c>
      <c r="E11" s="36">
        <v>-47.207463827152402</v>
      </c>
      <c r="G11" s="15"/>
      <c r="H11" s="15"/>
      <c r="I11" s="14"/>
      <c r="J11" s="16"/>
    </row>
    <row r="12" spans="1:10" x14ac:dyDescent="0.35">
      <c r="A12" s="2" t="s">
        <v>54</v>
      </c>
      <c r="B12" s="21">
        <v>2.0724230000000001</v>
      </c>
      <c r="C12" s="21">
        <v>2248.6509999999998</v>
      </c>
      <c r="D12" s="36">
        <v>349.59919644038712</v>
      </c>
      <c r="E12" s="36">
        <v>188.96172237121601</v>
      </c>
      <c r="G12" s="15"/>
      <c r="H12" s="15"/>
      <c r="I12" s="14"/>
      <c r="J12" s="16"/>
    </row>
    <row r="13" spans="1:10" x14ac:dyDescent="0.35">
      <c r="A13" s="2" t="s">
        <v>56</v>
      </c>
      <c r="B13" s="21">
        <v>1.876625</v>
      </c>
      <c r="C13" s="21">
        <v>2237.2020000000002</v>
      </c>
      <c r="D13" s="36">
        <v>198.19600652126243</v>
      </c>
      <c r="E13" s="36">
        <v>-3.6021199586349537</v>
      </c>
      <c r="G13" s="15"/>
      <c r="H13" s="15"/>
      <c r="I13" s="14"/>
      <c r="J13" s="16"/>
    </row>
    <row r="14" spans="1:10" x14ac:dyDescent="0.35">
      <c r="A14" s="32" t="s">
        <v>74</v>
      </c>
      <c r="B14" s="30">
        <v>104.168229</v>
      </c>
      <c r="C14" s="30">
        <v>64394.500999999997</v>
      </c>
      <c r="D14" s="37">
        <v>72.607336554585316</v>
      </c>
      <c r="E14" s="37">
        <v>73.676428771763028</v>
      </c>
      <c r="G14" s="15"/>
      <c r="H14" s="15"/>
      <c r="I14" s="14"/>
      <c r="J14" s="16"/>
    </row>
    <row r="15" spans="1:10" x14ac:dyDescent="0.35">
      <c r="A15" s="9" t="s">
        <v>90</v>
      </c>
    </row>
    <row r="17" s="2" customFormat="1" x14ac:dyDescent="0.35"/>
  </sheetData>
  <mergeCells count="4">
    <mergeCell ref="A2:A3"/>
    <mergeCell ref="B2:B3"/>
    <mergeCell ref="C2:C3"/>
    <mergeCell ref="D2:E2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F976FD-6BFF-4799-8520-01E1C4E7F5E7}">
  <sheetPr codeName="Foglio1"/>
  <dimension ref="A1:K95"/>
  <sheetViews>
    <sheetView topLeftCell="K1" zoomScale="60" zoomScaleNormal="60" workbookViewId="0">
      <selection activeCell="K2" sqref="K2"/>
    </sheetView>
  </sheetViews>
  <sheetFormatPr defaultColWidth="8.7265625" defaultRowHeight="14.5" x14ac:dyDescent="0.35"/>
  <cols>
    <col min="1" max="1" width="38.453125" style="2" bestFit="1" customWidth="1"/>
    <col min="2" max="8" width="15.453125" style="2" bestFit="1" customWidth="1"/>
    <col min="9" max="9" width="11.453125" style="2" bestFit="1" customWidth="1"/>
    <col min="10" max="10" width="12.453125" style="2" bestFit="1" customWidth="1"/>
    <col min="11" max="16384" width="8.7265625" style="2"/>
  </cols>
  <sheetData>
    <row r="1" spans="1:11" ht="15.5" x14ac:dyDescent="0.35">
      <c r="K1" s="1" t="s">
        <v>84</v>
      </c>
    </row>
    <row r="3" spans="1:11" x14ac:dyDescent="0.35">
      <c r="C3" s="2">
        <f>C5/B5*100-100</f>
        <v>4.5408570303356157</v>
      </c>
      <c r="D3" s="2">
        <f t="shared" ref="D3:H3" si="0">D5/C5*100-100</f>
        <v>1.8999278271241593</v>
      </c>
      <c r="E3" s="2">
        <f t="shared" si="0"/>
        <v>14.007420842645629</v>
      </c>
      <c r="F3" s="2">
        <f t="shared" si="0"/>
        <v>15.025805475134547</v>
      </c>
      <c r="G3" s="2">
        <f t="shared" si="0"/>
        <v>9.0115368775403084</v>
      </c>
      <c r="H3" s="2">
        <f t="shared" si="0"/>
        <v>6.6279871229018852</v>
      </c>
    </row>
    <row r="4" spans="1:11" x14ac:dyDescent="0.35">
      <c r="A4" s="13" t="s">
        <v>0</v>
      </c>
      <c r="B4" s="13">
        <v>2018</v>
      </c>
      <c r="C4" s="13">
        <v>2019</v>
      </c>
      <c r="D4" s="13">
        <v>2020</v>
      </c>
      <c r="E4" s="13">
        <v>2021</v>
      </c>
      <c r="F4" s="13">
        <v>2022</v>
      </c>
      <c r="G4" s="13">
        <v>2023</v>
      </c>
      <c r="H4" s="13">
        <v>2024</v>
      </c>
    </row>
    <row r="5" spans="1:11" x14ac:dyDescent="0.35">
      <c r="A5" s="2" t="s">
        <v>88</v>
      </c>
      <c r="B5" s="15">
        <v>24595.669772000001</v>
      </c>
      <c r="C5" s="15">
        <v>25712.523971999999</v>
      </c>
      <c r="D5" s="15">
        <v>26201.043369999999</v>
      </c>
      <c r="E5" s="15">
        <v>29871.13378</v>
      </c>
      <c r="F5" s="15">
        <v>34359.512235000002</v>
      </c>
      <c r="G5" s="15">
        <v>37455.832350999997</v>
      </c>
      <c r="H5" s="15">
        <v>39938.400095999998</v>
      </c>
      <c r="I5" s="2">
        <f>H5/B5*100-100</f>
        <v>62.379802893053721</v>
      </c>
    </row>
    <row r="6" spans="1:11" x14ac:dyDescent="0.35">
      <c r="A6" s="2" t="s">
        <v>2</v>
      </c>
      <c r="B6" s="15">
        <v>6182.4392150000003</v>
      </c>
      <c r="C6" s="15">
        <v>6458.3495240000002</v>
      </c>
      <c r="D6" s="15">
        <v>6803.4393719999998</v>
      </c>
      <c r="E6" s="15">
        <v>7244.5615509999998</v>
      </c>
      <c r="F6" s="15">
        <v>8022.7761200000004</v>
      </c>
      <c r="G6" s="15">
        <v>8485.2385410000006</v>
      </c>
      <c r="H6" s="15">
        <v>9154.0846696999943</v>
      </c>
      <c r="I6" s="2">
        <f t="shared" ref="I6:I17" si="1">H6/B6*100-100</f>
        <v>48.065906535564608</v>
      </c>
    </row>
    <row r="7" spans="1:11" x14ac:dyDescent="0.35">
      <c r="A7" s="2" t="s">
        <v>3</v>
      </c>
      <c r="B7" s="15">
        <v>243.09572800000001</v>
      </c>
      <c r="C7" s="15">
        <v>261.17092600000001</v>
      </c>
      <c r="D7" s="15">
        <v>253.09665000000001</v>
      </c>
      <c r="E7" s="15">
        <v>321.99202100000002</v>
      </c>
      <c r="F7" s="15">
        <v>385.36637000000002</v>
      </c>
      <c r="G7" s="15">
        <v>426.314863</v>
      </c>
      <c r="H7" s="15">
        <v>611.10115837000046</v>
      </c>
      <c r="I7" s="2">
        <f t="shared" si="1"/>
        <v>151.38292778637413</v>
      </c>
    </row>
    <row r="8" spans="1:11" x14ac:dyDescent="0.35">
      <c r="A8" s="2" t="s">
        <v>4</v>
      </c>
      <c r="B8" s="15">
        <v>587.24499200000002</v>
      </c>
      <c r="C8" s="15">
        <v>623.93252800000005</v>
      </c>
      <c r="D8" s="15">
        <v>606.16511700000001</v>
      </c>
      <c r="E8" s="15">
        <v>667.79981299999997</v>
      </c>
      <c r="F8" s="15">
        <v>802.76308400000005</v>
      </c>
      <c r="G8" s="15">
        <v>895.64214500000003</v>
      </c>
      <c r="H8" s="15">
        <v>1029.44829132</v>
      </c>
      <c r="I8" s="2">
        <f t="shared" si="1"/>
        <v>75.301331700415744</v>
      </c>
    </row>
    <row r="9" spans="1:11" x14ac:dyDescent="0.35">
      <c r="A9" s="2" t="s">
        <v>5</v>
      </c>
      <c r="B9" s="15">
        <v>479.50253700000002</v>
      </c>
      <c r="C9" s="15">
        <v>480.963392</v>
      </c>
      <c r="D9" s="15">
        <v>479.37404700000002</v>
      </c>
      <c r="E9" s="15">
        <v>600.64126199999998</v>
      </c>
      <c r="F9" s="15">
        <v>827.80424500000004</v>
      </c>
      <c r="G9" s="15">
        <v>709.02743899999996</v>
      </c>
      <c r="H9" s="15">
        <v>719.27444500000001</v>
      </c>
      <c r="I9" s="2">
        <f t="shared" si="1"/>
        <v>50.004304356787998</v>
      </c>
    </row>
    <row r="10" spans="1:11" x14ac:dyDescent="0.35">
      <c r="A10" s="2" t="s">
        <v>6</v>
      </c>
      <c r="B10" s="15">
        <v>5053.227261</v>
      </c>
      <c r="C10" s="15">
        <v>5547.3328359999996</v>
      </c>
      <c r="D10" s="15">
        <v>5867.3489509999999</v>
      </c>
      <c r="E10" s="15">
        <v>6669.5096009999997</v>
      </c>
      <c r="F10" s="15">
        <v>7882.5723539999999</v>
      </c>
      <c r="G10" s="15">
        <v>7962.0645450000002</v>
      </c>
      <c r="H10" s="15">
        <v>9302.4808909700005</v>
      </c>
      <c r="I10" s="2">
        <f t="shared" si="1"/>
        <v>84.089897613848876</v>
      </c>
    </row>
    <row r="11" spans="1:11" x14ac:dyDescent="0.35">
      <c r="A11" s="2" t="s">
        <v>7</v>
      </c>
      <c r="B11" s="15">
        <v>221.366184</v>
      </c>
      <c r="C11" s="15">
        <v>210.407623</v>
      </c>
      <c r="D11" s="15">
        <v>196.28191200000001</v>
      </c>
      <c r="E11" s="15">
        <v>244.026726</v>
      </c>
      <c r="F11" s="15">
        <v>321.965845</v>
      </c>
      <c r="G11" s="15">
        <v>358.985792</v>
      </c>
      <c r="H11" s="15">
        <v>419.04161299999998</v>
      </c>
      <c r="I11" s="2">
        <f t="shared" si="1"/>
        <v>89.297934051209921</v>
      </c>
    </row>
    <row r="12" spans="1:11" x14ac:dyDescent="0.35">
      <c r="A12" s="2" t="s">
        <v>8</v>
      </c>
      <c r="B12" s="15">
        <v>402.55395399999998</v>
      </c>
      <c r="C12" s="15">
        <v>423.26870000000002</v>
      </c>
      <c r="D12" s="15">
        <v>430.54879899999997</v>
      </c>
      <c r="E12" s="15">
        <v>503.977372</v>
      </c>
      <c r="F12" s="15">
        <v>658.30040899999995</v>
      </c>
      <c r="G12" s="15">
        <v>719.95120599999996</v>
      </c>
      <c r="H12" s="15">
        <v>782.5496887999999</v>
      </c>
      <c r="I12" s="2">
        <f t="shared" si="1"/>
        <v>94.396224661104668</v>
      </c>
    </row>
    <row r="13" spans="1:11" x14ac:dyDescent="0.35">
      <c r="A13" s="2" t="s">
        <v>9</v>
      </c>
      <c r="B13" s="15">
        <v>3106.422568</v>
      </c>
      <c r="C13" s="15">
        <v>3442.1235280000001</v>
      </c>
      <c r="D13" s="15">
        <v>3392.3689479999998</v>
      </c>
      <c r="E13" s="15">
        <v>3876.8478679999998</v>
      </c>
      <c r="F13" s="15">
        <v>4516.1899080000003</v>
      </c>
      <c r="G13" s="15">
        <v>4431.0123809999996</v>
      </c>
      <c r="H13" s="15">
        <v>4761.7841596300013</v>
      </c>
      <c r="I13" s="2">
        <f t="shared" si="1"/>
        <v>53.288358405655316</v>
      </c>
    </row>
    <row r="14" spans="1:11" x14ac:dyDescent="0.35">
      <c r="A14" s="2" t="s">
        <v>10</v>
      </c>
      <c r="B14" s="15">
        <v>415.64041400000002</v>
      </c>
      <c r="C14" s="15">
        <v>425.834272</v>
      </c>
      <c r="D14" s="15">
        <v>374.51926600000002</v>
      </c>
      <c r="E14" s="15">
        <v>441.862503</v>
      </c>
      <c r="F14" s="15">
        <v>515.05052899999998</v>
      </c>
      <c r="G14" s="15">
        <v>504.68471</v>
      </c>
      <c r="H14" s="15">
        <v>491.69946828000002</v>
      </c>
      <c r="I14" s="2">
        <f t="shared" si="1"/>
        <v>18.299244182737255</v>
      </c>
    </row>
    <row r="15" spans="1:11" x14ac:dyDescent="0.35">
      <c r="A15" s="2" t="s">
        <v>11</v>
      </c>
      <c r="B15" s="15">
        <v>629.43109800000002</v>
      </c>
      <c r="C15" s="15">
        <v>688.55640000000005</v>
      </c>
      <c r="D15" s="15">
        <v>730.32124199999998</v>
      </c>
      <c r="E15" s="15">
        <v>736.78118099999995</v>
      </c>
      <c r="F15" s="15">
        <v>839.05586000000005</v>
      </c>
      <c r="G15" s="15">
        <v>883.75714400000004</v>
      </c>
      <c r="H15" s="15">
        <v>1018.203931</v>
      </c>
      <c r="I15" s="2">
        <f t="shared" si="1"/>
        <v>61.765749140027395</v>
      </c>
    </row>
    <row r="16" spans="1:11" x14ac:dyDescent="0.35">
      <c r="A16" s="2" t="s">
        <v>12</v>
      </c>
      <c r="B16" s="15">
        <v>96.201241999999993</v>
      </c>
      <c r="C16" s="15">
        <v>88.651605000000004</v>
      </c>
      <c r="D16" s="15">
        <v>35.763108000000003</v>
      </c>
      <c r="E16" s="15">
        <v>31.953658000000001</v>
      </c>
      <c r="F16" s="15">
        <v>64.269155999999995</v>
      </c>
      <c r="G16" s="15">
        <v>160.14854199999999</v>
      </c>
      <c r="H16" s="15">
        <v>259.53849600000001</v>
      </c>
      <c r="I16" s="2">
        <f t="shared" si="1"/>
        <v>169.78705326902121</v>
      </c>
    </row>
    <row r="17" spans="1:11" x14ac:dyDescent="0.35">
      <c r="A17" s="17" t="s">
        <v>13</v>
      </c>
      <c r="B17" s="19">
        <v>42012.794965000001</v>
      </c>
      <c r="C17" s="19">
        <v>44363.115306</v>
      </c>
      <c r="D17" s="19">
        <v>45370.270782</v>
      </c>
      <c r="E17" s="19">
        <v>51211.087335999997</v>
      </c>
      <c r="F17" s="19">
        <v>59195.626114999999</v>
      </c>
      <c r="G17" s="19">
        <v>62992.659658999997</v>
      </c>
      <c r="H17" s="19">
        <v>68487.606908070011</v>
      </c>
      <c r="I17" s="2">
        <f t="shared" si="1"/>
        <v>63.016069188269029</v>
      </c>
    </row>
    <row r="21" spans="1:11" x14ac:dyDescent="0.35">
      <c r="A21" s="13" t="s">
        <v>0</v>
      </c>
      <c r="B21" s="13">
        <v>2018</v>
      </c>
      <c r="C21" s="13">
        <v>2019</v>
      </c>
      <c r="D21" s="13">
        <v>2020</v>
      </c>
      <c r="E21" s="13">
        <v>2021</v>
      </c>
      <c r="F21" s="13">
        <v>2022</v>
      </c>
      <c r="G21" s="13">
        <v>2023</v>
      </c>
      <c r="H21" s="13">
        <v>2024</v>
      </c>
    </row>
    <row r="22" spans="1:11" x14ac:dyDescent="0.35">
      <c r="A22" s="2" t="s">
        <v>88</v>
      </c>
      <c r="B22" s="15">
        <f>B5</f>
        <v>24595.669772000001</v>
      </c>
      <c r="C22" s="15">
        <f>C5</f>
        <v>25712.523971999999</v>
      </c>
      <c r="D22" s="15">
        <f t="shared" ref="D22:H22" si="2">D5</f>
        <v>26201.043369999999</v>
      </c>
      <c r="E22" s="15">
        <f t="shared" si="2"/>
        <v>29871.13378</v>
      </c>
      <c r="F22" s="15">
        <f t="shared" si="2"/>
        <v>34359.512235000002</v>
      </c>
      <c r="G22" s="15">
        <f t="shared" si="2"/>
        <v>37455.832350999997</v>
      </c>
      <c r="H22" s="15">
        <f t="shared" si="2"/>
        <v>39938.400095999998</v>
      </c>
      <c r="I22" s="2">
        <f>H22/H29*100</f>
        <v>58.314784088760433</v>
      </c>
      <c r="K22" s="9" t="s">
        <v>90</v>
      </c>
    </row>
    <row r="23" spans="1:11" ht="29" x14ac:dyDescent="0.35">
      <c r="A23" s="20" t="s">
        <v>15</v>
      </c>
      <c r="B23" s="15">
        <f>B6</f>
        <v>6182.4392150000003</v>
      </c>
      <c r="C23" s="15">
        <f>C6</f>
        <v>6458.3495240000002</v>
      </c>
      <c r="D23" s="15">
        <f t="shared" ref="D23:H23" si="3">D6</f>
        <v>6803.4393719999998</v>
      </c>
      <c r="E23" s="15">
        <f t="shared" si="3"/>
        <v>7244.5615509999998</v>
      </c>
      <c r="F23" s="15">
        <f t="shared" si="3"/>
        <v>8022.7761200000004</v>
      </c>
      <c r="G23" s="15">
        <f t="shared" si="3"/>
        <v>8485.2385410000006</v>
      </c>
      <c r="H23" s="15">
        <f t="shared" si="3"/>
        <v>9154.0846696999943</v>
      </c>
    </row>
    <row r="24" spans="1:11" ht="15.5" x14ac:dyDescent="0.35">
      <c r="A24" s="2" t="s">
        <v>16</v>
      </c>
      <c r="B24" s="15">
        <f>B7+B8+B9</f>
        <v>1309.843257</v>
      </c>
      <c r="C24" s="15">
        <f>C7+C8+C9</f>
        <v>1366.0668460000002</v>
      </c>
      <c r="D24" s="15">
        <f t="shared" ref="D24:H24" si="4">D7+D8+D9</f>
        <v>1338.635814</v>
      </c>
      <c r="E24" s="15">
        <f t="shared" si="4"/>
        <v>1590.433096</v>
      </c>
      <c r="F24" s="15">
        <f t="shared" si="4"/>
        <v>2015.9336990000002</v>
      </c>
      <c r="G24" s="15">
        <f t="shared" si="4"/>
        <v>2030.984447</v>
      </c>
      <c r="H24" s="15">
        <f t="shared" si="4"/>
        <v>2359.8238946900005</v>
      </c>
      <c r="K24" s="1" t="s">
        <v>85</v>
      </c>
    </row>
    <row r="25" spans="1:11" x14ac:dyDescent="0.35">
      <c r="A25" s="2" t="s">
        <v>6</v>
      </c>
      <c r="B25" s="15">
        <f>B10</f>
        <v>5053.227261</v>
      </c>
      <c r="C25" s="15">
        <f>C10</f>
        <v>5547.3328359999996</v>
      </c>
      <c r="D25" s="15">
        <f t="shared" ref="D25:H25" si="5">D10</f>
        <v>5867.3489509999999</v>
      </c>
      <c r="E25" s="15">
        <f t="shared" si="5"/>
        <v>6669.5096009999997</v>
      </c>
      <c r="F25" s="15">
        <f t="shared" si="5"/>
        <v>7882.5723539999999</v>
      </c>
      <c r="G25" s="15">
        <f t="shared" si="5"/>
        <v>7962.0645450000002</v>
      </c>
      <c r="H25" s="15">
        <f t="shared" si="5"/>
        <v>9302.4808909700005</v>
      </c>
    </row>
    <row r="26" spans="1:11" x14ac:dyDescent="0.35">
      <c r="A26" s="2" t="s">
        <v>18</v>
      </c>
      <c r="B26" s="15">
        <f>B11+B12</f>
        <v>623.92013799999995</v>
      </c>
      <c r="C26" s="15">
        <f>C11+C12</f>
        <v>633.67632300000002</v>
      </c>
      <c r="D26" s="15">
        <f t="shared" ref="D26:H26" si="6">D11+D12</f>
        <v>626.83071099999995</v>
      </c>
      <c r="E26" s="15">
        <f t="shared" si="6"/>
        <v>748.004098</v>
      </c>
      <c r="F26" s="15">
        <f t="shared" si="6"/>
        <v>980.26625399999989</v>
      </c>
      <c r="G26" s="15">
        <f t="shared" si="6"/>
        <v>1078.9369979999999</v>
      </c>
      <c r="H26" s="15">
        <f t="shared" si="6"/>
        <v>1201.5913017999999</v>
      </c>
    </row>
    <row r="27" spans="1:11" x14ac:dyDescent="0.35">
      <c r="A27" s="2" t="s">
        <v>17</v>
      </c>
      <c r="B27" s="15">
        <f>B13</f>
        <v>3106.422568</v>
      </c>
      <c r="C27" s="15">
        <f>C13</f>
        <v>3442.1235280000001</v>
      </c>
      <c r="D27" s="15">
        <f t="shared" ref="D27:H27" si="7">D13</f>
        <v>3392.3689479999998</v>
      </c>
      <c r="E27" s="15">
        <f t="shared" si="7"/>
        <v>3876.8478679999998</v>
      </c>
      <c r="F27" s="15">
        <f t="shared" si="7"/>
        <v>4516.1899080000003</v>
      </c>
      <c r="G27" s="15">
        <f t="shared" si="7"/>
        <v>4431.0123809999996</v>
      </c>
      <c r="H27" s="15">
        <f t="shared" si="7"/>
        <v>4761.7841596300013</v>
      </c>
    </row>
    <row r="28" spans="1:11" x14ac:dyDescent="0.35">
      <c r="A28" s="2" t="s">
        <v>14</v>
      </c>
      <c r="B28" s="15">
        <f>B14+B15+B16</f>
        <v>1141.2727540000001</v>
      </c>
      <c r="C28" s="15">
        <f>C14+C15+C16</f>
        <v>1203.042277</v>
      </c>
      <c r="D28" s="15">
        <f t="shared" ref="D28:H28" si="8">D14+D15+D16</f>
        <v>1140.6036160000001</v>
      </c>
      <c r="E28" s="15">
        <f t="shared" si="8"/>
        <v>1210.5973419999998</v>
      </c>
      <c r="F28" s="15">
        <f t="shared" si="8"/>
        <v>1418.3755450000001</v>
      </c>
      <c r="G28" s="15">
        <f t="shared" si="8"/>
        <v>1548.5903960000001</v>
      </c>
      <c r="H28" s="15">
        <f t="shared" si="8"/>
        <v>1769.4418952800002</v>
      </c>
    </row>
    <row r="29" spans="1:11" x14ac:dyDescent="0.35">
      <c r="A29" s="17" t="s">
        <v>13</v>
      </c>
      <c r="B29" s="19">
        <f>B17</f>
        <v>42012.794965000001</v>
      </c>
      <c r="C29" s="19">
        <f>C17</f>
        <v>44363.115306</v>
      </c>
      <c r="D29" s="19">
        <f t="shared" ref="D29:H29" si="9">D17</f>
        <v>45370.270782</v>
      </c>
      <c r="E29" s="19">
        <f t="shared" si="9"/>
        <v>51211.087335999997</v>
      </c>
      <c r="F29" s="19">
        <f t="shared" si="9"/>
        <v>59195.626114999999</v>
      </c>
      <c r="G29" s="19">
        <f t="shared" si="9"/>
        <v>62992.659658999997</v>
      </c>
      <c r="H29" s="19">
        <f t="shared" si="9"/>
        <v>68487.606908070011</v>
      </c>
    </row>
    <row r="32" spans="1:11" x14ac:dyDescent="0.35">
      <c r="A32" s="2" t="s">
        <v>1</v>
      </c>
      <c r="B32" s="15">
        <f>B5/1000000</f>
        <v>2.4595669772000003E-2</v>
      </c>
      <c r="C32" s="15">
        <f>C5/1000000</f>
        <v>2.5712523971999999E-2</v>
      </c>
      <c r="D32" s="15">
        <f t="shared" ref="D32:H32" si="10">D5/1000000</f>
        <v>2.620104337E-2</v>
      </c>
      <c r="E32" s="15">
        <f t="shared" si="10"/>
        <v>2.987113378E-2</v>
      </c>
      <c r="F32" s="15">
        <f t="shared" si="10"/>
        <v>3.4359512235E-2</v>
      </c>
      <c r="G32" s="15">
        <f t="shared" si="10"/>
        <v>3.7455832350999994E-2</v>
      </c>
      <c r="H32" s="15">
        <f t="shared" si="10"/>
        <v>3.9938400095999999E-2</v>
      </c>
    </row>
    <row r="33" spans="1:8" x14ac:dyDescent="0.35">
      <c r="A33" s="2" t="s">
        <v>2</v>
      </c>
      <c r="B33" s="15">
        <f t="shared" ref="B33" si="11">B6/1000000</f>
        <v>6.1824392150000001E-3</v>
      </c>
      <c r="C33" s="15">
        <f t="shared" ref="C33:H33" si="12">C6/1000000</f>
        <v>6.458349524E-3</v>
      </c>
      <c r="D33" s="15">
        <f t="shared" si="12"/>
        <v>6.8034393719999999E-3</v>
      </c>
      <c r="E33" s="15">
        <f t="shared" si="12"/>
        <v>7.244561551E-3</v>
      </c>
      <c r="F33" s="15">
        <f t="shared" si="12"/>
        <v>8.0227761200000001E-3</v>
      </c>
      <c r="G33" s="15">
        <f t="shared" si="12"/>
        <v>8.4852385410000009E-3</v>
      </c>
      <c r="H33" s="15">
        <f t="shared" si="12"/>
        <v>9.1540846696999949E-3</v>
      </c>
    </row>
    <row r="34" spans="1:8" x14ac:dyDescent="0.35">
      <c r="A34" s="2" t="s">
        <v>3</v>
      </c>
      <c r="B34" s="15">
        <f t="shared" ref="B34" si="13">B7/1000000</f>
        <v>2.4309572800000002E-4</v>
      </c>
      <c r="C34" s="15">
        <f t="shared" ref="C34:H34" si="14">C7/1000000</f>
        <v>2.6117092600000001E-4</v>
      </c>
      <c r="D34" s="15">
        <f t="shared" si="14"/>
        <v>2.5309665000000002E-4</v>
      </c>
      <c r="E34" s="15">
        <f t="shared" si="14"/>
        <v>3.2199202100000003E-4</v>
      </c>
      <c r="F34" s="15">
        <f t="shared" si="14"/>
        <v>3.8536637000000004E-4</v>
      </c>
      <c r="G34" s="15">
        <f t="shared" si="14"/>
        <v>4.2631486299999998E-4</v>
      </c>
      <c r="H34" s="15">
        <f t="shared" si="14"/>
        <v>6.1110115837000045E-4</v>
      </c>
    </row>
    <row r="35" spans="1:8" x14ac:dyDescent="0.35">
      <c r="A35" s="2" t="s">
        <v>4</v>
      </c>
      <c r="B35" s="15">
        <f t="shared" ref="B35" si="15">B8/1000000</f>
        <v>5.8724499200000005E-4</v>
      </c>
      <c r="C35" s="15">
        <f t="shared" ref="C35:H35" si="16">C8/1000000</f>
        <v>6.2393252800000006E-4</v>
      </c>
      <c r="D35" s="15">
        <f t="shared" si="16"/>
        <v>6.0616511700000006E-4</v>
      </c>
      <c r="E35" s="15">
        <f t="shared" si="16"/>
        <v>6.6779981299999996E-4</v>
      </c>
      <c r="F35" s="15">
        <f t="shared" si="16"/>
        <v>8.0276308400000006E-4</v>
      </c>
      <c r="G35" s="15">
        <f t="shared" si="16"/>
        <v>8.9564214500000006E-4</v>
      </c>
      <c r="H35" s="15">
        <f t="shared" si="16"/>
        <v>1.0294482913199999E-3</v>
      </c>
    </row>
    <row r="36" spans="1:8" x14ac:dyDescent="0.35">
      <c r="A36" s="2" t="s">
        <v>5</v>
      </c>
      <c r="B36" s="15">
        <f t="shared" ref="B36" si="17">B9/1000000</f>
        <v>4.79502537E-4</v>
      </c>
      <c r="C36" s="15">
        <f t="shared" ref="C36:H36" si="18">C9/1000000</f>
        <v>4.80963392E-4</v>
      </c>
      <c r="D36" s="15">
        <f t="shared" si="18"/>
        <v>4.79374047E-4</v>
      </c>
      <c r="E36" s="15">
        <f t="shared" si="18"/>
        <v>6.0064126199999999E-4</v>
      </c>
      <c r="F36" s="15">
        <f t="shared" si="18"/>
        <v>8.2780424500000001E-4</v>
      </c>
      <c r="G36" s="15">
        <f t="shared" si="18"/>
        <v>7.0902743899999997E-4</v>
      </c>
      <c r="H36" s="15">
        <f t="shared" si="18"/>
        <v>7.1927444500000006E-4</v>
      </c>
    </row>
    <row r="37" spans="1:8" x14ac:dyDescent="0.35">
      <c r="A37" s="2" t="s">
        <v>6</v>
      </c>
      <c r="B37" s="15">
        <f t="shared" ref="B37" si="19">B10/1000000</f>
        <v>5.0532272609999998E-3</v>
      </c>
      <c r="C37" s="15">
        <f t="shared" ref="C37:H37" si="20">C10/1000000</f>
        <v>5.5473328359999996E-3</v>
      </c>
      <c r="D37" s="15">
        <f t="shared" si="20"/>
        <v>5.8673489509999998E-3</v>
      </c>
      <c r="E37" s="15">
        <f t="shared" si="20"/>
        <v>6.6695096009999994E-3</v>
      </c>
      <c r="F37" s="15">
        <f t="shared" si="20"/>
        <v>7.8825723540000003E-3</v>
      </c>
      <c r="G37" s="15">
        <f t="shared" si="20"/>
        <v>7.9620645449999996E-3</v>
      </c>
      <c r="H37" s="15">
        <f t="shared" si="20"/>
        <v>9.302480890970001E-3</v>
      </c>
    </row>
    <row r="38" spans="1:8" x14ac:dyDescent="0.35">
      <c r="A38" s="2" t="s">
        <v>7</v>
      </c>
      <c r="B38" s="15">
        <f t="shared" ref="B38" si="21">B11/1000000</f>
        <v>2.2136618399999999E-4</v>
      </c>
      <c r="C38" s="15">
        <f t="shared" ref="C38:H38" si="22">C11/1000000</f>
        <v>2.10407623E-4</v>
      </c>
      <c r="D38" s="15">
        <f t="shared" si="22"/>
        <v>1.9628191200000001E-4</v>
      </c>
      <c r="E38" s="15">
        <f t="shared" si="22"/>
        <v>2.44026726E-4</v>
      </c>
      <c r="F38" s="15">
        <f t="shared" si="22"/>
        <v>3.21965845E-4</v>
      </c>
      <c r="G38" s="15">
        <f t="shared" si="22"/>
        <v>3.5898579200000001E-4</v>
      </c>
      <c r="H38" s="15">
        <f t="shared" si="22"/>
        <v>4.1904161299999998E-4</v>
      </c>
    </row>
    <row r="39" spans="1:8" x14ac:dyDescent="0.35">
      <c r="A39" s="2" t="s">
        <v>8</v>
      </c>
      <c r="B39" s="15">
        <f t="shared" ref="B39" si="23">B12/1000000</f>
        <v>4.0255395399999998E-4</v>
      </c>
      <c r="C39" s="15">
        <f t="shared" ref="C39:H39" si="24">C12/1000000</f>
        <v>4.2326870000000005E-4</v>
      </c>
      <c r="D39" s="15">
        <f t="shared" si="24"/>
        <v>4.3054879899999995E-4</v>
      </c>
      <c r="E39" s="15">
        <f t="shared" si="24"/>
        <v>5.0397737199999999E-4</v>
      </c>
      <c r="F39" s="15">
        <f t="shared" si="24"/>
        <v>6.5830040899999989E-4</v>
      </c>
      <c r="G39" s="15">
        <f t="shared" si="24"/>
        <v>7.1995120599999997E-4</v>
      </c>
      <c r="H39" s="15">
        <f t="shared" si="24"/>
        <v>7.825496887999999E-4</v>
      </c>
    </row>
    <row r="40" spans="1:8" x14ac:dyDescent="0.35">
      <c r="A40" s="2" t="s">
        <v>9</v>
      </c>
      <c r="B40" s="15">
        <f t="shared" ref="B40" si="25">B13/1000000</f>
        <v>3.1064225680000001E-3</v>
      </c>
      <c r="C40" s="15">
        <f t="shared" ref="C40:H40" si="26">C13/1000000</f>
        <v>3.4421235280000001E-3</v>
      </c>
      <c r="D40" s="15">
        <f t="shared" si="26"/>
        <v>3.3923689479999999E-3</v>
      </c>
      <c r="E40" s="15">
        <f t="shared" si="26"/>
        <v>3.8768478679999997E-3</v>
      </c>
      <c r="F40" s="15">
        <f t="shared" si="26"/>
        <v>4.5161899080000002E-3</v>
      </c>
      <c r="G40" s="15">
        <f t="shared" si="26"/>
        <v>4.4310123809999996E-3</v>
      </c>
      <c r="H40" s="15">
        <f t="shared" si="26"/>
        <v>4.7617841596300017E-3</v>
      </c>
    </row>
    <row r="41" spans="1:8" x14ac:dyDescent="0.35">
      <c r="A41" s="2" t="s">
        <v>10</v>
      </c>
      <c r="B41" s="15">
        <f t="shared" ref="B41" si="27">B14/1000000</f>
        <v>4.1564041400000002E-4</v>
      </c>
      <c r="C41" s="15">
        <f t="shared" ref="C41:H41" si="28">C14/1000000</f>
        <v>4.2583427199999999E-4</v>
      </c>
      <c r="D41" s="15">
        <f t="shared" si="28"/>
        <v>3.7451926599999999E-4</v>
      </c>
      <c r="E41" s="15">
        <f t="shared" si="28"/>
        <v>4.41862503E-4</v>
      </c>
      <c r="F41" s="15">
        <f t="shared" si="28"/>
        <v>5.1505052900000002E-4</v>
      </c>
      <c r="G41" s="15">
        <f t="shared" si="28"/>
        <v>5.0468471000000002E-4</v>
      </c>
      <c r="H41" s="15">
        <f t="shared" si="28"/>
        <v>4.9169946828000002E-4</v>
      </c>
    </row>
    <row r="42" spans="1:8" x14ac:dyDescent="0.35">
      <c r="A42" s="2" t="s">
        <v>11</v>
      </c>
      <c r="B42" s="15">
        <f t="shared" ref="B42" si="29">B15/1000000</f>
        <v>6.29431098E-4</v>
      </c>
      <c r="C42" s="15">
        <f t="shared" ref="C42:H42" si="30">C15/1000000</f>
        <v>6.8855640000000003E-4</v>
      </c>
      <c r="D42" s="15">
        <f t="shared" si="30"/>
        <v>7.3032124199999993E-4</v>
      </c>
      <c r="E42" s="15">
        <f t="shared" si="30"/>
        <v>7.3678118099999997E-4</v>
      </c>
      <c r="F42" s="15">
        <f t="shared" si="30"/>
        <v>8.3905586000000004E-4</v>
      </c>
      <c r="G42" s="15">
        <f t="shared" si="30"/>
        <v>8.8375714400000006E-4</v>
      </c>
      <c r="H42" s="15">
        <f t="shared" si="30"/>
        <v>1.018203931E-3</v>
      </c>
    </row>
    <row r="43" spans="1:8" x14ac:dyDescent="0.35">
      <c r="A43" s="2" t="s">
        <v>12</v>
      </c>
      <c r="B43" s="15">
        <f t="shared" ref="B43" si="31">B16/1000000</f>
        <v>9.6201241999999991E-5</v>
      </c>
      <c r="C43" s="15">
        <f t="shared" ref="C43:H43" si="32">C16/1000000</f>
        <v>8.8651604999999997E-5</v>
      </c>
      <c r="D43" s="15">
        <f t="shared" si="32"/>
        <v>3.5763108000000005E-5</v>
      </c>
      <c r="E43" s="15">
        <f t="shared" si="32"/>
        <v>3.1953658000000004E-5</v>
      </c>
      <c r="F43" s="15">
        <f t="shared" si="32"/>
        <v>6.4269155999999991E-5</v>
      </c>
      <c r="G43" s="15">
        <f t="shared" si="32"/>
        <v>1.6014854199999999E-4</v>
      </c>
      <c r="H43" s="15">
        <f t="shared" si="32"/>
        <v>2.5953849599999999E-4</v>
      </c>
    </row>
    <row r="44" spans="1:8" x14ac:dyDescent="0.35">
      <c r="A44" s="17" t="s">
        <v>13</v>
      </c>
      <c r="B44" s="15">
        <f t="shared" ref="B44" si="33">B17/1000000</f>
        <v>4.2012794965000003E-2</v>
      </c>
      <c r="C44" s="15">
        <f t="shared" ref="C44:H44" si="34">C17/1000000</f>
        <v>4.4363115305999998E-2</v>
      </c>
      <c r="D44" s="15">
        <f t="shared" si="34"/>
        <v>4.5370270781999997E-2</v>
      </c>
      <c r="E44" s="15">
        <f t="shared" si="34"/>
        <v>5.1211087335999994E-2</v>
      </c>
      <c r="F44" s="15">
        <f t="shared" si="34"/>
        <v>5.9195626114999997E-2</v>
      </c>
      <c r="G44" s="15">
        <f t="shared" si="34"/>
        <v>6.2992659659E-2</v>
      </c>
      <c r="H44" s="15">
        <f t="shared" si="34"/>
        <v>6.8487606908070014E-2</v>
      </c>
    </row>
    <row r="51" spans="11:11" x14ac:dyDescent="0.35">
      <c r="K51" s="9" t="s">
        <v>90</v>
      </c>
    </row>
    <row r="82" spans="1:10" x14ac:dyDescent="0.35">
      <c r="A82" s="13" t="s">
        <v>0</v>
      </c>
    </row>
    <row r="83" spans="1:10" x14ac:dyDescent="0.35">
      <c r="A83" s="2" t="s">
        <v>1</v>
      </c>
      <c r="C83" s="22">
        <f>C5/B5*100-100</f>
        <v>4.5408570303356157</v>
      </c>
      <c r="D83" s="22">
        <f t="shared" ref="D83:J83" si="35">D5/C5*100-100</f>
        <v>1.8999278271241593</v>
      </c>
      <c r="E83" s="22">
        <f t="shared" si="35"/>
        <v>14.007420842645629</v>
      </c>
      <c r="F83" s="22">
        <f t="shared" si="35"/>
        <v>15.025805475134547</v>
      </c>
      <c r="G83" s="22">
        <f t="shared" si="35"/>
        <v>9.0115368775403084</v>
      </c>
      <c r="H83" s="22">
        <f t="shared" si="35"/>
        <v>6.6279871229018852</v>
      </c>
      <c r="I83" s="22">
        <f t="shared" si="35"/>
        <v>-99.843809960481366</v>
      </c>
      <c r="J83" s="22">
        <f t="shared" si="35"/>
        <v>-100</v>
      </c>
    </row>
    <row r="84" spans="1:10" x14ac:dyDescent="0.35">
      <c r="A84" s="2" t="s">
        <v>2</v>
      </c>
      <c r="C84" s="22">
        <f t="shared" ref="C84:J84" si="36">C6/B6*100-100</f>
        <v>4.4628066593938911</v>
      </c>
      <c r="D84" s="22">
        <f t="shared" si="36"/>
        <v>5.3433132833335293</v>
      </c>
      <c r="E84" s="22">
        <f t="shared" si="36"/>
        <v>6.4838114206686015</v>
      </c>
      <c r="F84" s="22">
        <f t="shared" si="36"/>
        <v>10.742052000270192</v>
      </c>
      <c r="G84" s="22">
        <f t="shared" si="36"/>
        <v>5.7643690174418225</v>
      </c>
      <c r="H84" s="22">
        <f t="shared" si="36"/>
        <v>7.8824670098333911</v>
      </c>
      <c r="I84" s="22">
        <f t="shared" si="36"/>
        <v>-99.474923946304941</v>
      </c>
      <c r="J84" s="22">
        <f t="shared" si="36"/>
        <v>-100</v>
      </c>
    </row>
    <row r="85" spans="1:10" x14ac:dyDescent="0.35">
      <c r="A85" s="2" t="s">
        <v>3</v>
      </c>
      <c r="C85" s="22">
        <f t="shared" ref="C85:J85" si="37">C7/B7*100-100</f>
        <v>7.4354239577587293</v>
      </c>
      <c r="D85" s="22">
        <f t="shared" si="37"/>
        <v>-3.0915677038262714</v>
      </c>
      <c r="E85" s="22">
        <f t="shared" si="37"/>
        <v>27.220973094665624</v>
      </c>
      <c r="F85" s="22">
        <f t="shared" si="37"/>
        <v>19.681962553972724</v>
      </c>
      <c r="G85" s="22">
        <f t="shared" si="37"/>
        <v>10.625860528514707</v>
      </c>
      <c r="H85" s="22">
        <f t="shared" si="37"/>
        <v>43.345027679694226</v>
      </c>
      <c r="I85" s="22">
        <f t="shared" si="37"/>
        <v>-75.227844733569128</v>
      </c>
      <c r="J85" s="22">
        <f t="shared" si="37"/>
        <v>-100</v>
      </c>
    </row>
    <row r="86" spans="1:10" x14ac:dyDescent="0.35">
      <c r="A86" s="2" t="s">
        <v>4</v>
      </c>
      <c r="C86" s="22">
        <f t="shared" ref="C86:J86" si="38">C8/B8*100-100</f>
        <v>6.2473987006772091</v>
      </c>
      <c r="D86" s="22">
        <f t="shared" si="38"/>
        <v>-2.8476494176306204</v>
      </c>
      <c r="E86" s="22">
        <f t="shared" si="38"/>
        <v>10.167971443991888</v>
      </c>
      <c r="F86" s="22">
        <f t="shared" si="38"/>
        <v>20.210139082503773</v>
      </c>
      <c r="G86" s="22">
        <f t="shared" si="38"/>
        <v>11.569921792766436</v>
      </c>
      <c r="H86" s="22">
        <f t="shared" si="38"/>
        <v>14.939688475691355</v>
      </c>
      <c r="I86" s="22">
        <f t="shared" si="38"/>
        <v>-92.685273040391237</v>
      </c>
      <c r="J86" s="22">
        <f t="shared" si="38"/>
        <v>-100</v>
      </c>
    </row>
    <row r="87" spans="1:10" x14ac:dyDescent="0.35">
      <c r="A87" s="2" t="s">
        <v>5</v>
      </c>
      <c r="C87" s="22">
        <f t="shared" ref="C87:J87" si="39">C9/B9*100-100</f>
        <v>0.30466053613392319</v>
      </c>
      <c r="D87" s="22">
        <f t="shared" si="39"/>
        <v>-0.33045030587275903</v>
      </c>
      <c r="E87" s="22">
        <f t="shared" si="39"/>
        <v>25.296992141921265</v>
      </c>
      <c r="F87" s="22">
        <f t="shared" si="39"/>
        <v>37.820076203822339</v>
      </c>
      <c r="G87" s="22">
        <f t="shared" si="39"/>
        <v>-14.348417118832245</v>
      </c>
      <c r="H87" s="22">
        <f t="shared" si="39"/>
        <v>1.4452199500843363</v>
      </c>
      <c r="I87" s="22">
        <f t="shared" si="39"/>
        <v>-93.04795204328606</v>
      </c>
      <c r="J87" s="22">
        <f t="shared" si="39"/>
        <v>-100</v>
      </c>
    </row>
    <row r="88" spans="1:10" x14ac:dyDescent="0.35">
      <c r="A88" s="2" t="s">
        <v>6</v>
      </c>
      <c r="C88" s="22">
        <f t="shared" ref="C88:J88" si="40">C10/B10*100-100</f>
        <v>9.7780200548949665</v>
      </c>
      <c r="D88" s="22">
        <f t="shared" si="40"/>
        <v>5.7688284525352742</v>
      </c>
      <c r="E88" s="22">
        <f t="shared" si="40"/>
        <v>13.671602911282179</v>
      </c>
      <c r="F88" s="22">
        <f t="shared" si="40"/>
        <v>18.18818512260809</v>
      </c>
      <c r="G88" s="22">
        <f t="shared" si="40"/>
        <v>1.0084549488424557</v>
      </c>
      <c r="H88" s="22">
        <f t="shared" si="40"/>
        <v>16.835034913297093</v>
      </c>
      <c r="I88" s="22">
        <f t="shared" si="40"/>
        <v>-99.09604869282262</v>
      </c>
      <c r="J88" s="22">
        <f t="shared" si="40"/>
        <v>-100</v>
      </c>
    </row>
    <row r="89" spans="1:10" x14ac:dyDescent="0.35">
      <c r="A89" s="2" t="s">
        <v>7</v>
      </c>
      <c r="C89" s="22">
        <f t="shared" ref="C89:J89" si="41">C11/B11*100-100</f>
        <v>-4.9504223282811779</v>
      </c>
      <c r="D89" s="22">
        <f t="shared" si="41"/>
        <v>-6.7134977329219652</v>
      </c>
      <c r="E89" s="22">
        <f t="shared" si="41"/>
        <v>24.324612244453775</v>
      </c>
      <c r="F89" s="22">
        <f t="shared" si="41"/>
        <v>31.938763543465313</v>
      </c>
      <c r="G89" s="22">
        <f t="shared" si="41"/>
        <v>11.498097569945671</v>
      </c>
      <c r="H89" s="22">
        <f t="shared" si="41"/>
        <v>16.729303036037706</v>
      </c>
      <c r="I89" s="22">
        <f t="shared" si="41"/>
        <v>-78.689960309213987</v>
      </c>
      <c r="J89" s="22">
        <f t="shared" si="41"/>
        <v>-100</v>
      </c>
    </row>
    <row r="90" spans="1:10" x14ac:dyDescent="0.35">
      <c r="A90" s="2" t="s">
        <v>8</v>
      </c>
      <c r="C90" s="22">
        <f t="shared" ref="C90:J90" si="42">C12/B12*100-100</f>
        <v>5.1458309610840587</v>
      </c>
      <c r="D90" s="22">
        <f t="shared" si="42"/>
        <v>1.7199710254975002</v>
      </c>
      <c r="E90" s="22">
        <f t="shared" si="42"/>
        <v>17.054645877667411</v>
      </c>
      <c r="F90" s="22">
        <f t="shared" si="42"/>
        <v>30.621024985224921</v>
      </c>
      <c r="G90" s="22">
        <f t="shared" si="42"/>
        <v>9.3651463916985023</v>
      </c>
      <c r="H90" s="22">
        <f t="shared" si="42"/>
        <v>8.6948229655441338</v>
      </c>
      <c r="I90" s="22">
        <f t="shared" si="42"/>
        <v>-87.937350686848205</v>
      </c>
      <c r="J90" s="22">
        <f t="shared" si="42"/>
        <v>-100</v>
      </c>
    </row>
    <row r="91" spans="1:10" x14ac:dyDescent="0.35">
      <c r="A91" s="2" t="s">
        <v>9</v>
      </c>
      <c r="C91" s="22">
        <f t="shared" ref="C91:J91" si="43">C13/B13*100-100</f>
        <v>10.806674000444616</v>
      </c>
      <c r="D91" s="22">
        <f t="shared" si="43"/>
        <v>-1.4454617794878857</v>
      </c>
      <c r="E91" s="22">
        <f t="shared" si="43"/>
        <v>14.281433636091649</v>
      </c>
      <c r="F91" s="22">
        <f t="shared" si="43"/>
        <v>16.49128523399672</v>
      </c>
      <c r="G91" s="22">
        <f t="shared" si="43"/>
        <v>-1.8860483889111208</v>
      </c>
      <c r="H91" s="22">
        <f t="shared" si="43"/>
        <v>7.4649256239575692</v>
      </c>
      <c r="I91" s="22">
        <f t="shared" si="43"/>
        <v>-98.880916131028584</v>
      </c>
      <c r="J91" s="22">
        <f t="shared" si="43"/>
        <v>-100</v>
      </c>
    </row>
    <row r="92" spans="1:10" x14ac:dyDescent="0.35">
      <c r="A92" s="2" t="s">
        <v>10</v>
      </c>
      <c r="C92" s="22">
        <f t="shared" ref="C92:J92" si="44">C14/B14*100-100</f>
        <v>2.4525666072500769</v>
      </c>
      <c r="D92" s="22">
        <f t="shared" si="44"/>
        <v>-12.050464082890912</v>
      </c>
      <c r="E92" s="22">
        <f t="shared" si="44"/>
        <v>17.981247725717793</v>
      </c>
      <c r="F92" s="22">
        <f t="shared" si="44"/>
        <v>16.563529492340749</v>
      </c>
      <c r="G92" s="22">
        <f t="shared" si="44"/>
        <v>-2.012582924655149</v>
      </c>
      <c r="H92" s="22">
        <f t="shared" si="44"/>
        <v>-2.5729413756164661</v>
      </c>
      <c r="I92" s="22">
        <f t="shared" si="44"/>
        <v>-96.278368116453464</v>
      </c>
      <c r="J92" s="22">
        <f t="shared" si="44"/>
        <v>-100</v>
      </c>
    </row>
    <row r="93" spans="1:10" x14ac:dyDescent="0.35">
      <c r="A93" s="2" t="s">
        <v>11</v>
      </c>
      <c r="C93" s="22">
        <f t="shared" ref="C93:J93" si="45">C15/B15*100-100</f>
        <v>9.3934510366375292</v>
      </c>
      <c r="D93" s="22">
        <f t="shared" si="45"/>
        <v>6.0655658708567586</v>
      </c>
      <c r="E93" s="22">
        <f t="shared" si="45"/>
        <v>0.88453390487579497</v>
      </c>
      <c r="F93" s="22">
        <f t="shared" si="45"/>
        <v>13.881282752253156</v>
      </c>
      <c r="G93" s="22">
        <f t="shared" si="45"/>
        <v>5.3275694898311059</v>
      </c>
      <c r="H93" s="22">
        <f t="shared" si="45"/>
        <v>15.213091957760724</v>
      </c>
      <c r="I93" s="22">
        <f t="shared" si="45"/>
        <v>-93.933852810864138</v>
      </c>
      <c r="J93" s="22">
        <f t="shared" si="45"/>
        <v>-100</v>
      </c>
    </row>
    <row r="94" spans="1:10" x14ac:dyDescent="0.35">
      <c r="A94" s="2" t="s">
        <v>12</v>
      </c>
      <c r="C94" s="22">
        <f t="shared" ref="C94:J94" si="46">C16/B16*100-100</f>
        <v>-7.8477541901173993</v>
      </c>
      <c r="D94" s="22">
        <f t="shared" si="46"/>
        <v>-59.658814975769474</v>
      </c>
      <c r="E94" s="22">
        <f t="shared" si="46"/>
        <v>-10.651898598969638</v>
      </c>
      <c r="F94" s="22">
        <f t="shared" si="46"/>
        <v>101.13238991291698</v>
      </c>
      <c r="G94" s="22">
        <f t="shared" si="46"/>
        <v>149.18413741110902</v>
      </c>
      <c r="H94" s="22">
        <f t="shared" si="46"/>
        <v>62.061104496349401</v>
      </c>
      <c r="I94" s="22">
        <f t="shared" si="46"/>
        <v>-34.58116777057181</v>
      </c>
      <c r="J94" s="22">
        <f t="shared" si="46"/>
        <v>-100</v>
      </c>
    </row>
    <row r="95" spans="1:10" x14ac:dyDescent="0.35">
      <c r="A95" s="17" t="s">
        <v>13</v>
      </c>
      <c r="C95" s="22">
        <f t="shared" ref="C95:J95" si="47">C17/B17*100-100</f>
        <v>5.5942965540807279</v>
      </c>
      <c r="D95" s="22">
        <f t="shared" si="47"/>
        <v>2.2702541718565499</v>
      </c>
      <c r="E95" s="22">
        <f t="shared" si="47"/>
        <v>12.873664744177063</v>
      </c>
      <c r="F95" s="22">
        <f t="shared" si="47"/>
        <v>15.591425986745435</v>
      </c>
      <c r="G95" s="22">
        <f t="shared" si="47"/>
        <v>6.4143819285287407</v>
      </c>
      <c r="H95" s="22">
        <f t="shared" si="47"/>
        <v>8.7231548545750712</v>
      </c>
      <c r="I95" s="22">
        <f t="shared" si="47"/>
        <v>-99.90798909170114</v>
      </c>
      <c r="J95" s="22">
        <f t="shared" si="47"/>
        <v>-100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CC8C69-5607-469E-BB9F-04B101DB3308}">
  <sheetPr codeName="Foglio2"/>
  <dimension ref="A1:U56"/>
  <sheetViews>
    <sheetView topLeftCell="J1" zoomScale="70" zoomScaleNormal="70" workbookViewId="0">
      <selection activeCell="J2" sqref="J2"/>
    </sheetView>
  </sheetViews>
  <sheetFormatPr defaultColWidth="8.7265625" defaultRowHeight="14.5" x14ac:dyDescent="0.35"/>
  <cols>
    <col min="1" max="1" width="25" style="2" customWidth="1"/>
    <col min="2" max="8" width="11.26953125" style="2" customWidth="1"/>
    <col min="9" max="16384" width="8.7265625" style="2"/>
  </cols>
  <sheetData>
    <row r="1" spans="1:21" ht="15.5" x14ac:dyDescent="0.35">
      <c r="A1" s="13" t="s">
        <v>0</v>
      </c>
      <c r="B1" s="13">
        <v>2018</v>
      </c>
      <c r="C1" s="13">
        <v>2019</v>
      </c>
      <c r="D1" s="13">
        <v>2020</v>
      </c>
      <c r="E1" s="13">
        <v>2021</v>
      </c>
      <c r="F1" s="13">
        <v>2022</v>
      </c>
      <c r="G1" s="13">
        <v>2023</v>
      </c>
      <c r="H1" s="13">
        <v>2024</v>
      </c>
      <c r="J1" s="1" t="s">
        <v>86</v>
      </c>
    </row>
    <row r="2" spans="1:21" x14ac:dyDescent="0.35">
      <c r="A2" s="2" t="s">
        <v>1</v>
      </c>
      <c r="B2" s="15">
        <v>30250.545729000001</v>
      </c>
      <c r="C2" s="15">
        <v>30506.646911</v>
      </c>
      <c r="D2" s="15">
        <v>28780.704166</v>
      </c>
      <c r="E2" s="15">
        <v>33210.943696000002</v>
      </c>
      <c r="F2" s="15">
        <v>42112.672143999996</v>
      </c>
      <c r="G2" s="15">
        <v>44909.227857999998</v>
      </c>
      <c r="H2" s="15">
        <v>47716.168390999999</v>
      </c>
      <c r="M2" s="11"/>
      <c r="U2" s="11"/>
    </row>
    <row r="3" spans="1:21" x14ac:dyDescent="0.35">
      <c r="A3" s="2" t="s">
        <v>2</v>
      </c>
      <c r="B3" s="15">
        <v>2251.9362599999999</v>
      </c>
      <c r="C3" s="15">
        <v>2171.4568770000001</v>
      </c>
      <c r="D3" s="15">
        <v>1931.957991</v>
      </c>
      <c r="E3" s="15">
        <v>1827.0474389999999</v>
      </c>
      <c r="F3" s="15">
        <v>2647.2986030000002</v>
      </c>
      <c r="G3" s="15">
        <v>2652.9954459999999</v>
      </c>
      <c r="H3" s="15">
        <v>2409.591242</v>
      </c>
    </row>
    <row r="4" spans="1:21" x14ac:dyDescent="0.35">
      <c r="A4" s="2" t="s">
        <v>3</v>
      </c>
      <c r="B4" s="15">
        <v>147.658681</v>
      </c>
      <c r="C4" s="15">
        <v>129.106334</v>
      </c>
      <c r="D4" s="15">
        <v>120.906347</v>
      </c>
      <c r="E4" s="15">
        <v>151.15260599999999</v>
      </c>
      <c r="F4" s="15">
        <v>158.96312399999999</v>
      </c>
      <c r="G4" s="15">
        <v>197.38816600000001</v>
      </c>
      <c r="H4" s="15">
        <v>180.50330099999999</v>
      </c>
    </row>
    <row r="5" spans="1:21" x14ac:dyDescent="0.35">
      <c r="A5" s="2" t="s">
        <v>4</v>
      </c>
      <c r="B5" s="15">
        <v>576.19304999999997</v>
      </c>
      <c r="C5" s="15">
        <v>672.50755000000004</v>
      </c>
      <c r="D5" s="15">
        <v>725.85236299999997</v>
      </c>
      <c r="E5" s="15">
        <v>809.58143600000005</v>
      </c>
      <c r="F5" s="15">
        <v>861.58311800000001</v>
      </c>
      <c r="G5" s="15">
        <v>1159.1269</v>
      </c>
      <c r="H5" s="15">
        <v>1271.0070470000001</v>
      </c>
    </row>
    <row r="6" spans="1:21" x14ac:dyDescent="0.35">
      <c r="A6" s="2" t="s">
        <v>5</v>
      </c>
      <c r="B6" s="15">
        <v>709.233203</v>
      </c>
      <c r="C6" s="15">
        <v>754.41709200000003</v>
      </c>
      <c r="D6" s="15">
        <v>768.55868899999996</v>
      </c>
      <c r="E6" s="15">
        <v>922.40674799999999</v>
      </c>
      <c r="F6" s="15">
        <v>989.22637199999997</v>
      </c>
      <c r="G6" s="15">
        <v>1098.687007</v>
      </c>
      <c r="H6" s="15">
        <v>1306.5614539999999</v>
      </c>
    </row>
    <row r="7" spans="1:21" x14ac:dyDescent="0.35">
      <c r="A7" s="2" t="s">
        <v>6</v>
      </c>
      <c r="B7" s="15">
        <v>1497.1744080000001</v>
      </c>
      <c r="C7" s="15">
        <v>1720.2995519999999</v>
      </c>
      <c r="D7" s="15">
        <v>1872.4825530000001</v>
      </c>
      <c r="E7" s="15">
        <v>1747.7118149999999</v>
      </c>
      <c r="F7" s="15">
        <v>2073.5595229999999</v>
      </c>
      <c r="G7" s="15">
        <v>2155.460611</v>
      </c>
      <c r="H7" s="15">
        <v>2261.8090670000001</v>
      </c>
    </row>
    <row r="8" spans="1:21" x14ac:dyDescent="0.35">
      <c r="A8" s="2" t="s">
        <v>7</v>
      </c>
      <c r="B8" s="15">
        <v>561.11326399999996</v>
      </c>
      <c r="C8" s="15">
        <v>608.98512400000004</v>
      </c>
      <c r="D8" s="15">
        <v>608.50833599999999</v>
      </c>
      <c r="E8" s="15">
        <v>785.50173299999994</v>
      </c>
      <c r="F8" s="15">
        <v>950.60722799999996</v>
      </c>
      <c r="G8" s="15">
        <v>776.58802600000001</v>
      </c>
      <c r="H8" s="15">
        <v>741.63527899999997</v>
      </c>
    </row>
    <row r="9" spans="1:21" x14ac:dyDescent="0.35">
      <c r="A9" s="2" t="s">
        <v>8</v>
      </c>
      <c r="B9" s="15">
        <v>3048.4263729999998</v>
      </c>
      <c r="C9" s="15">
        <v>3096.79628</v>
      </c>
      <c r="D9" s="15">
        <v>3087.9380200000001</v>
      </c>
      <c r="E9" s="15">
        <v>3572.87284</v>
      </c>
      <c r="F9" s="15">
        <v>4781.7539909999996</v>
      </c>
      <c r="G9" s="15">
        <v>4375.8815720000002</v>
      </c>
      <c r="H9" s="15">
        <v>4594.1581809999998</v>
      </c>
    </row>
    <row r="10" spans="1:21" x14ac:dyDescent="0.35">
      <c r="A10" s="2" t="s">
        <v>9</v>
      </c>
      <c r="B10" s="15">
        <v>3228.2059180000001</v>
      </c>
      <c r="C10" s="15">
        <v>3355.944352</v>
      </c>
      <c r="D10" s="15">
        <v>3342.1072349999999</v>
      </c>
      <c r="E10" s="15">
        <v>4028.2440710000001</v>
      </c>
      <c r="F10" s="15">
        <v>5675.0970479999996</v>
      </c>
      <c r="G10" s="15">
        <v>4760.2799770000001</v>
      </c>
      <c r="H10" s="15">
        <v>4697.2590570000002</v>
      </c>
    </row>
    <row r="11" spans="1:21" x14ac:dyDescent="0.35">
      <c r="A11" s="2" t="s">
        <v>10</v>
      </c>
      <c r="B11" s="15">
        <v>1087.58494</v>
      </c>
      <c r="C11" s="15">
        <v>1029.2874870000001</v>
      </c>
      <c r="D11" s="15">
        <v>1004.469473</v>
      </c>
      <c r="E11" s="15">
        <v>1170.187322</v>
      </c>
      <c r="F11" s="15">
        <v>1434.5722209999999</v>
      </c>
      <c r="G11" s="15">
        <v>1494.8741259999999</v>
      </c>
      <c r="H11" s="15">
        <v>1703.40789</v>
      </c>
    </row>
    <row r="12" spans="1:21" x14ac:dyDescent="0.35">
      <c r="A12" s="2" t="s">
        <v>11</v>
      </c>
      <c r="B12" s="15">
        <v>439.91670900000003</v>
      </c>
      <c r="C12" s="15">
        <v>345.022111</v>
      </c>
      <c r="D12" s="15">
        <v>263.85254500000002</v>
      </c>
      <c r="E12" s="15">
        <v>406.98475100000002</v>
      </c>
      <c r="F12" s="15">
        <v>456.44901900000002</v>
      </c>
      <c r="G12" s="15">
        <v>393.01707900000002</v>
      </c>
      <c r="H12" s="15">
        <v>362.78505699999999</v>
      </c>
    </row>
    <row r="13" spans="1:21" x14ac:dyDescent="0.35">
      <c r="A13" s="2" t="s">
        <v>12</v>
      </c>
      <c r="B13" s="15">
        <v>0.35311700000000001</v>
      </c>
      <c r="C13" s="15">
        <v>14.057442999999999</v>
      </c>
      <c r="D13" s="15">
        <v>4.914371</v>
      </c>
      <c r="E13" s="15">
        <v>6.510408</v>
      </c>
      <c r="F13" s="15">
        <v>29.563661</v>
      </c>
      <c r="G13" s="15">
        <v>0.13544600000000001</v>
      </c>
      <c r="H13" s="15">
        <v>0</v>
      </c>
    </row>
    <row r="14" spans="1:21" x14ac:dyDescent="0.35">
      <c r="A14" s="17" t="s">
        <v>13</v>
      </c>
      <c r="B14" s="19">
        <v>43798.341652000003</v>
      </c>
      <c r="C14" s="19">
        <v>44404.527112999996</v>
      </c>
      <c r="D14" s="19">
        <v>42512.252089000001</v>
      </c>
      <c r="E14" s="19">
        <v>48639.144865000002</v>
      </c>
      <c r="F14" s="19">
        <v>62171.346052000001</v>
      </c>
      <c r="G14" s="19">
        <v>63973.662214000004</v>
      </c>
      <c r="H14" s="19">
        <v>67244.885966000002</v>
      </c>
    </row>
    <row r="15" spans="1:21" x14ac:dyDescent="0.35">
      <c r="C15" s="2">
        <f>C14/B14*100-100</f>
        <v>1.3840374729629019</v>
      </c>
      <c r="D15" s="2">
        <f t="shared" ref="D15:H15" si="0">D14/C14*100-100</f>
        <v>-4.2614461790901714</v>
      </c>
      <c r="E15" s="2">
        <f t="shared" si="0"/>
        <v>14.412063522706958</v>
      </c>
      <c r="F15" s="2">
        <f t="shared" si="0"/>
        <v>27.821626438045314</v>
      </c>
      <c r="G15" s="2">
        <f t="shared" si="0"/>
        <v>2.8989498803718305</v>
      </c>
      <c r="H15" s="2">
        <f t="shared" si="0"/>
        <v>5.113391415763175</v>
      </c>
    </row>
    <row r="18" spans="1:10" x14ac:dyDescent="0.35">
      <c r="A18" s="13" t="s">
        <v>0</v>
      </c>
      <c r="B18" s="13">
        <v>2018</v>
      </c>
      <c r="C18" s="13">
        <v>2019</v>
      </c>
      <c r="D18" s="13">
        <v>2020</v>
      </c>
      <c r="E18" s="13">
        <v>2021</v>
      </c>
      <c r="F18" s="13">
        <v>2022</v>
      </c>
      <c r="G18" s="13">
        <v>2023</v>
      </c>
      <c r="H18" s="13">
        <v>2024</v>
      </c>
    </row>
    <row r="19" spans="1:10" x14ac:dyDescent="0.35">
      <c r="A19" s="2" t="s">
        <v>88</v>
      </c>
      <c r="B19" s="15">
        <f>B2</f>
        <v>30250.545729000001</v>
      </c>
      <c r="C19" s="15">
        <f>C2</f>
        <v>30506.646911</v>
      </c>
      <c r="D19" s="15">
        <f t="shared" ref="D19:H20" si="1">D2</f>
        <v>28780.704166</v>
      </c>
      <c r="E19" s="15">
        <f t="shared" si="1"/>
        <v>33210.943696000002</v>
      </c>
      <c r="F19" s="15">
        <f t="shared" si="1"/>
        <v>42112.672143999996</v>
      </c>
      <c r="G19" s="15">
        <f t="shared" si="1"/>
        <v>44909.227857999998</v>
      </c>
      <c r="H19" s="15">
        <f t="shared" si="1"/>
        <v>47716.168390999999</v>
      </c>
      <c r="I19" s="2">
        <f>H19/H26*100</f>
        <v>70.958806317443972</v>
      </c>
    </row>
    <row r="20" spans="1:10" ht="29" x14ac:dyDescent="0.35">
      <c r="A20" s="20" t="s">
        <v>15</v>
      </c>
      <c r="B20" s="15">
        <f>B3</f>
        <v>2251.9362599999999</v>
      </c>
      <c r="C20" s="15">
        <f>C3</f>
        <v>2171.4568770000001</v>
      </c>
      <c r="D20" s="15">
        <f t="shared" si="1"/>
        <v>1931.957991</v>
      </c>
      <c r="E20" s="15">
        <f t="shared" si="1"/>
        <v>1827.0474389999999</v>
      </c>
      <c r="F20" s="15">
        <f t="shared" si="1"/>
        <v>2647.2986030000002</v>
      </c>
      <c r="G20" s="15">
        <f t="shared" si="1"/>
        <v>2652.9954459999999</v>
      </c>
      <c r="H20" s="15">
        <f t="shared" si="1"/>
        <v>2409.591242</v>
      </c>
    </row>
    <row r="21" spans="1:10" x14ac:dyDescent="0.35">
      <c r="A21" s="2" t="s">
        <v>16</v>
      </c>
      <c r="B21" s="15">
        <f>B4+B5+B6</f>
        <v>1433.084934</v>
      </c>
      <c r="C21" s="15">
        <f>C4+C5+C6</f>
        <v>1556.030976</v>
      </c>
      <c r="D21" s="15">
        <f t="shared" ref="D21:H21" si="2">D4+D5+D6</f>
        <v>1615.317399</v>
      </c>
      <c r="E21" s="15">
        <f t="shared" si="2"/>
        <v>1883.1407899999999</v>
      </c>
      <c r="F21" s="15">
        <f t="shared" si="2"/>
        <v>2009.772614</v>
      </c>
      <c r="G21" s="15">
        <f t="shared" si="2"/>
        <v>2455.2020729999999</v>
      </c>
      <c r="H21" s="15">
        <f t="shared" si="2"/>
        <v>2758.0718019999999</v>
      </c>
    </row>
    <row r="22" spans="1:10" x14ac:dyDescent="0.35">
      <c r="A22" s="2" t="s">
        <v>6</v>
      </c>
      <c r="B22" s="15">
        <f>B7</f>
        <v>1497.1744080000001</v>
      </c>
      <c r="C22" s="15">
        <f>C7</f>
        <v>1720.2995519999999</v>
      </c>
      <c r="D22" s="15">
        <f t="shared" ref="D22:H22" si="3">D7</f>
        <v>1872.4825530000001</v>
      </c>
      <c r="E22" s="15">
        <f t="shared" si="3"/>
        <v>1747.7118149999999</v>
      </c>
      <c r="F22" s="15">
        <f t="shared" si="3"/>
        <v>2073.5595229999999</v>
      </c>
      <c r="G22" s="15">
        <f t="shared" si="3"/>
        <v>2155.460611</v>
      </c>
      <c r="H22" s="15">
        <f t="shared" si="3"/>
        <v>2261.8090670000001</v>
      </c>
    </row>
    <row r="23" spans="1:10" x14ac:dyDescent="0.35">
      <c r="A23" s="2" t="s">
        <v>18</v>
      </c>
      <c r="B23" s="15">
        <f>B8+B9</f>
        <v>3609.5396369999999</v>
      </c>
      <c r="C23" s="15">
        <f>C8+C9</f>
        <v>3705.7814040000003</v>
      </c>
      <c r="D23" s="15">
        <f t="shared" ref="D23:H23" si="4">D8+D9</f>
        <v>3696.4463559999999</v>
      </c>
      <c r="E23" s="15">
        <f t="shared" si="4"/>
        <v>4358.3745730000001</v>
      </c>
      <c r="F23" s="15">
        <f t="shared" si="4"/>
        <v>5732.3612189999994</v>
      </c>
      <c r="G23" s="15">
        <f t="shared" si="4"/>
        <v>5152.4695980000006</v>
      </c>
      <c r="H23" s="15">
        <f t="shared" si="4"/>
        <v>5335.7934599999999</v>
      </c>
    </row>
    <row r="24" spans="1:10" x14ac:dyDescent="0.35">
      <c r="A24" s="2" t="s">
        <v>17</v>
      </c>
      <c r="B24" s="15">
        <f>B10</f>
        <v>3228.2059180000001</v>
      </c>
      <c r="C24" s="15">
        <f>C10</f>
        <v>3355.944352</v>
      </c>
      <c r="D24" s="15">
        <f t="shared" ref="D24:H24" si="5">D10</f>
        <v>3342.1072349999999</v>
      </c>
      <c r="E24" s="15">
        <f t="shared" si="5"/>
        <v>4028.2440710000001</v>
      </c>
      <c r="F24" s="15">
        <f t="shared" si="5"/>
        <v>5675.0970479999996</v>
      </c>
      <c r="G24" s="15">
        <f t="shared" si="5"/>
        <v>4760.2799770000001</v>
      </c>
      <c r="H24" s="15">
        <f t="shared" si="5"/>
        <v>4697.2590570000002</v>
      </c>
      <c r="J24" s="9" t="s">
        <v>90</v>
      </c>
    </row>
    <row r="25" spans="1:10" x14ac:dyDescent="0.35">
      <c r="A25" s="2" t="s">
        <v>14</v>
      </c>
      <c r="B25" s="15">
        <f>B11+B12+B13</f>
        <v>1527.8547660000002</v>
      </c>
      <c r="C25" s="15">
        <f>C11+C12+C13</f>
        <v>1388.367041</v>
      </c>
      <c r="D25" s="15">
        <f t="shared" ref="D25:H25" si="6">D11+D12+D13</f>
        <v>1273.2363890000001</v>
      </c>
      <c r="E25" s="15">
        <f t="shared" si="6"/>
        <v>1583.6824810000001</v>
      </c>
      <c r="F25" s="15">
        <f t="shared" si="6"/>
        <v>1920.5849009999999</v>
      </c>
      <c r="G25" s="15">
        <f t="shared" si="6"/>
        <v>1888.0266509999999</v>
      </c>
      <c r="H25" s="15">
        <f t="shared" si="6"/>
        <v>2066.192947</v>
      </c>
    </row>
    <row r="26" spans="1:10" ht="15.5" x14ac:dyDescent="0.35">
      <c r="A26" s="17" t="s">
        <v>13</v>
      </c>
      <c r="B26" s="19">
        <f>B14</f>
        <v>43798.341652000003</v>
      </c>
      <c r="C26" s="19">
        <f>C14</f>
        <v>44404.527112999996</v>
      </c>
      <c r="D26" s="19">
        <f t="shared" ref="D26:H26" si="7">D14</f>
        <v>42512.252089000001</v>
      </c>
      <c r="E26" s="19">
        <f t="shared" si="7"/>
        <v>48639.144865000002</v>
      </c>
      <c r="F26" s="19">
        <f t="shared" si="7"/>
        <v>62171.346052000001</v>
      </c>
      <c r="G26" s="19">
        <f t="shared" si="7"/>
        <v>63973.662214000004</v>
      </c>
      <c r="H26" s="19">
        <f t="shared" si="7"/>
        <v>67244.885966000002</v>
      </c>
      <c r="J26" s="1" t="s">
        <v>87</v>
      </c>
    </row>
    <row r="29" spans="1:10" x14ac:dyDescent="0.35">
      <c r="A29" s="2" t="s">
        <v>1</v>
      </c>
      <c r="B29" s="23">
        <f>B2/1000000</f>
        <v>3.0250545729000003E-2</v>
      </c>
      <c r="C29" s="23">
        <f>C2/1000000</f>
        <v>3.0506646911E-2</v>
      </c>
      <c r="D29" s="23">
        <f t="shared" ref="D29:H29" si="8">D2/1000000</f>
        <v>2.8780704165999999E-2</v>
      </c>
      <c r="E29" s="23">
        <f t="shared" si="8"/>
        <v>3.3210943696E-2</v>
      </c>
      <c r="F29" s="23">
        <f t="shared" si="8"/>
        <v>4.2112672143999996E-2</v>
      </c>
      <c r="G29" s="23">
        <f t="shared" si="8"/>
        <v>4.4909227858E-2</v>
      </c>
      <c r="H29" s="23">
        <f t="shared" si="8"/>
        <v>4.7716168391E-2</v>
      </c>
    </row>
    <row r="30" spans="1:10" x14ac:dyDescent="0.35">
      <c r="A30" s="2" t="s">
        <v>2</v>
      </c>
      <c r="B30" s="23">
        <f t="shared" ref="B30:H41" si="9">B3/1000000</f>
        <v>2.2519362599999998E-3</v>
      </c>
      <c r="C30" s="23">
        <f t="shared" si="9"/>
        <v>2.171456877E-3</v>
      </c>
      <c r="D30" s="23">
        <f t="shared" si="9"/>
        <v>1.9319579909999999E-3</v>
      </c>
      <c r="E30" s="23">
        <f t="shared" si="9"/>
        <v>1.827047439E-3</v>
      </c>
      <c r="F30" s="23">
        <f t="shared" si="9"/>
        <v>2.6472986030000004E-3</v>
      </c>
      <c r="G30" s="23">
        <f t="shared" si="9"/>
        <v>2.652995446E-3</v>
      </c>
      <c r="H30" s="23">
        <f t="shared" si="9"/>
        <v>2.4095912419999999E-3</v>
      </c>
    </row>
    <row r="31" spans="1:10" x14ac:dyDescent="0.35">
      <c r="A31" s="2" t="s">
        <v>3</v>
      </c>
      <c r="B31" s="23">
        <f t="shared" si="9"/>
        <v>1.4765868099999999E-4</v>
      </c>
      <c r="C31" s="23">
        <f t="shared" si="9"/>
        <v>1.29106334E-4</v>
      </c>
      <c r="D31" s="23">
        <f t="shared" si="9"/>
        <v>1.2090634699999999E-4</v>
      </c>
      <c r="E31" s="23">
        <f t="shared" si="9"/>
        <v>1.5115260599999998E-4</v>
      </c>
      <c r="F31" s="23">
        <f t="shared" si="9"/>
        <v>1.5896312399999999E-4</v>
      </c>
      <c r="G31" s="23">
        <f t="shared" si="9"/>
        <v>1.9738816600000002E-4</v>
      </c>
      <c r="H31" s="23">
        <f t="shared" si="9"/>
        <v>1.8050330100000001E-4</v>
      </c>
    </row>
    <row r="32" spans="1:10" x14ac:dyDescent="0.35">
      <c r="A32" s="2" t="s">
        <v>4</v>
      </c>
      <c r="B32" s="23">
        <f t="shared" si="9"/>
        <v>5.7619304999999993E-4</v>
      </c>
      <c r="C32" s="23">
        <f t="shared" si="9"/>
        <v>6.7250755E-4</v>
      </c>
      <c r="D32" s="23">
        <f t="shared" si="9"/>
        <v>7.2585236299999999E-4</v>
      </c>
      <c r="E32" s="23">
        <f t="shared" si="9"/>
        <v>8.0958143600000007E-4</v>
      </c>
      <c r="F32" s="23">
        <f t="shared" si="9"/>
        <v>8.6158311800000004E-4</v>
      </c>
      <c r="G32" s="23">
        <f t="shared" si="9"/>
        <v>1.1591269E-3</v>
      </c>
      <c r="H32" s="23">
        <f t="shared" si="9"/>
        <v>1.271007047E-3</v>
      </c>
    </row>
    <row r="33" spans="1:9" x14ac:dyDescent="0.35">
      <c r="A33" s="2" t="s">
        <v>5</v>
      </c>
      <c r="B33" s="23">
        <f t="shared" si="9"/>
        <v>7.0923320300000003E-4</v>
      </c>
      <c r="C33" s="23">
        <f t="shared" si="9"/>
        <v>7.5441709200000002E-4</v>
      </c>
      <c r="D33" s="23">
        <f t="shared" si="9"/>
        <v>7.6855868899999998E-4</v>
      </c>
      <c r="E33" s="23">
        <f t="shared" si="9"/>
        <v>9.2240674800000001E-4</v>
      </c>
      <c r="F33" s="23">
        <f t="shared" si="9"/>
        <v>9.8922637199999998E-4</v>
      </c>
      <c r="G33" s="23">
        <f t="shared" si="9"/>
        <v>1.0986870070000001E-3</v>
      </c>
      <c r="H33" s="23">
        <f t="shared" si="9"/>
        <v>1.3065614539999998E-3</v>
      </c>
    </row>
    <row r="34" spans="1:9" x14ac:dyDescent="0.35">
      <c r="A34" s="2" t="s">
        <v>6</v>
      </c>
      <c r="B34" s="23">
        <f t="shared" si="9"/>
        <v>1.4971744080000001E-3</v>
      </c>
      <c r="C34" s="23">
        <f t="shared" si="9"/>
        <v>1.720299552E-3</v>
      </c>
      <c r="D34" s="23">
        <f t="shared" si="9"/>
        <v>1.8724825530000001E-3</v>
      </c>
      <c r="E34" s="23">
        <f t="shared" si="9"/>
        <v>1.7477118149999999E-3</v>
      </c>
      <c r="F34" s="23">
        <f t="shared" si="9"/>
        <v>2.0735595230000001E-3</v>
      </c>
      <c r="G34" s="23">
        <f t="shared" si="9"/>
        <v>2.1554606109999998E-3</v>
      </c>
      <c r="H34" s="23">
        <f t="shared" si="9"/>
        <v>2.2618090670000002E-3</v>
      </c>
    </row>
    <row r="35" spans="1:9" x14ac:dyDescent="0.35">
      <c r="A35" s="2" t="s">
        <v>7</v>
      </c>
      <c r="B35" s="23">
        <f t="shared" si="9"/>
        <v>5.6111326399999994E-4</v>
      </c>
      <c r="C35" s="23">
        <f t="shared" si="9"/>
        <v>6.0898512400000009E-4</v>
      </c>
      <c r="D35" s="23">
        <f t="shared" si="9"/>
        <v>6.0850833599999997E-4</v>
      </c>
      <c r="E35" s="23">
        <f t="shared" si="9"/>
        <v>7.8550173299999997E-4</v>
      </c>
      <c r="F35" s="23">
        <f t="shared" si="9"/>
        <v>9.5060722799999997E-4</v>
      </c>
      <c r="G35" s="23">
        <f t="shared" si="9"/>
        <v>7.7658802600000004E-4</v>
      </c>
      <c r="H35" s="23">
        <f t="shared" si="9"/>
        <v>7.4163527900000001E-4</v>
      </c>
    </row>
    <row r="36" spans="1:9" x14ac:dyDescent="0.35">
      <c r="A36" s="2" t="s">
        <v>8</v>
      </c>
      <c r="B36" s="23">
        <f t="shared" si="9"/>
        <v>3.0484263729999997E-3</v>
      </c>
      <c r="C36" s="23">
        <f t="shared" si="9"/>
        <v>3.0967962799999999E-3</v>
      </c>
      <c r="D36" s="23">
        <f t="shared" si="9"/>
        <v>3.0879380200000001E-3</v>
      </c>
      <c r="E36" s="23">
        <f t="shared" si="9"/>
        <v>3.5728728400000001E-3</v>
      </c>
      <c r="F36" s="23">
        <f t="shared" si="9"/>
        <v>4.7817539909999996E-3</v>
      </c>
      <c r="G36" s="23">
        <f t="shared" si="9"/>
        <v>4.3758815720000002E-3</v>
      </c>
      <c r="H36" s="23">
        <f t="shared" si="9"/>
        <v>4.5941581809999998E-3</v>
      </c>
    </row>
    <row r="37" spans="1:9" x14ac:dyDescent="0.35">
      <c r="A37" s="2" t="s">
        <v>9</v>
      </c>
      <c r="B37" s="23">
        <f t="shared" si="9"/>
        <v>3.2282059180000003E-3</v>
      </c>
      <c r="C37" s="23">
        <f t="shared" si="9"/>
        <v>3.3559443519999999E-3</v>
      </c>
      <c r="D37" s="23">
        <f t="shared" si="9"/>
        <v>3.3421072349999999E-3</v>
      </c>
      <c r="E37" s="23">
        <f t="shared" si="9"/>
        <v>4.0282440710000004E-3</v>
      </c>
      <c r="F37" s="23">
        <f t="shared" si="9"/>
        <v>5.6750970479999994E-3</v>
      </c>
      <c r="G37" s="23">
        <f t="shared" si="9"/>
        <v>4.7602799770000001E-3</v>
      </c>
      <c r="H37" s="23">
        <f t="shared" si="9"/>
        <v>4.6972590569999998E-3</v>
      </c>
    </row>
    <row r="38" spans="1:9" x14ac:dyDescent="0.35">
      <c r="A38" s="2" t="s">
        <v>10</v>
      </c>
      <c r="B38" s="23">
        <f t="shared" si="9"/>
        <v>1.0875849399999999E-3</v>
      </c>
      <c r="C38" s="23">
        <f t="shared" si="9"/>
        <v>1.029287487E-3</v>
      </c>
      <c r="D38" s="23">
        <f t="shared" si="9"/>
        <v>1.0044694730000001E-3</v>
      </c>
      <c r="E38" s="23">
        <f t="shared" si="9"/>
        <v>1.1701873220000001E-3</v>
      </c>
      <c r="F38" s="23">
        <f t="shared" si="9"/>
        <v>1.4345722209999998E-3</v>
      </c>
      <c r="G38" s="23">
        <f t="shared" si="9"/>
        <v>1.4948741259999999E-3</v>
      </c>
      <c r="H38" s="23">
        <f t="shared" si="9"/>
        <v>1.70340789E-3</v>
      </c>
    </row>
    <row r="39" spans="1:9" x14ac:dyDescent="0.35">
      <c r="A39" s="2" t="s">
        <v>11</v>
      </c>
      <c r="B39" s="23">
        <f t="shared" si="9"/>
        <v>4.3991670900000003E-4</v>
      </c>
      <c r="C39" s="23">
        <f t="shared" si="9"/>
        <v>3.4502211099999999E-4</v>
      </c>
      <c r="D39" s="23">
        <f t="shared" si="9"/>
        <v>2.6385254500000001E-4</v>
      </c>
      <c r="E39" s="23">
        <f t="shared" si="9"/>
        <v>4.0698475100000003E-4</v>
      </c>
      <c r="F39" s="23">
        <f t="shared" si="9"/>
        <v>4.5644901900000003E-4</v>
      </c>
      <c r="G39" s="23">
        <f t="shared" si="9"/>
        <v>3.9301707900000002E-4</v>
      </c>
      <c r="H39" s="23">
        <f t="shared" si="9"/>
        <v>3.6278505700000001E-4</v>
      </c>
    </row>
    <row r="40" spans="1:9" x14ac:dyDescent="0.35">
      <c r="A40" s="2" t="s">
        <v>12</v>
      </c>
      <c r="B40" s="23">
        <f t="shared" si="9"/>
        <v>3.53117E-7</v>
      </c>
      <c r="C40" s="23">
        <f t="shared" si="9"/>
        <v>1.4057443E-5</v>
      </c>
      <c r="D40" s="23">
        <f t="shared" si="9"/>
        <v>4.9143709999999997E-6</v>
      </c>
      <c r="E40" s="23">
        <f t="shared" si="9"/>
        <v>6.5104079999999998E-6</v>
      </c>
      <c r="F40" s="23">
        <f t="shared" si="9"/>
        <v>2.9563661E-5</v>
      </c>
      <c r="G40" s="23">
        <f t="shared" si="9"/>
        <v>1.3544600000000001E-7</v>
      </c>
      <c r="H40" s="23">
        <f t="shared" si="9"/>
        <v>0</v>
      </c>
    </row>
    <row r="41" spans="1:9" x14ac:dyDescent="0.35">
      <c r="A41" s="17" t="s">
        <v>13</v>
      </c>
      <c r="B41" s="23">
        <f t="shared" si="9"/>
        <v>4.3798341652E-2</v>
      </c>
      <c r="C41" s="23">
        <f t="shared" si="9"/>
        <v>4.4404527112999997E-2</v>
      </c>
      <c r="D41" s="23">
        <f t="shared" si="9"/>
        <v>4.2512252089000002E-2</v>
      </c>
      <c r="E41" s="23">
        <f t="shared" si="9"/>
        <v>4.8639144865000004E-2</v>
      </c>
      <c r="F41" s="23">
        <f t="shared" si="9"/>
        <v>6.2171346052000004E-2</v>
      </c>
      <c r="G41" s="23">
        <f t="shared" si="9"/>
        <v>6.3973662213999999E-2</v>
      </c>
      <c r="H41" s="23">
        <f t="shared" si="9"/>
        <v>6.7244885966000006E-2</v>
      </c>
    </row>
    <row r="43" spans="1:9" x14ac:dyDescent="0.35">
      <c r="A43" s="13" t="s">
        <v>0</v>
      </c>
      <c r="B43" s="13">
        <v>2018</v>
      </c>
      <c r="C43" s="13">
        <v>2019</v>
      </c>
      <c r="D43" s="13">
        <v>2020</v>
      </c>
      <c r="E43" s="13">
        <v>2021</v>
      </c>
      <c r="F43" s="13">
        <v>2022</v>
      </c>
      <c r="G43" s="13">
        <v>2023</v>
      </c>
      <c r="H43" s="13">
        <v>2024</v>
      </c>
    </row>
    <row r="44" spans="1:9" x14ac:dyDescent="0.35">
      <c r="A44" s="2" t="s">
        <v>1</v>
      </c>
      <c r="B44" s="21">
        <f t="shared" ref="B44:B51" si="10">B19/B$26*100</f>
        <v>69.067787929862519</v>
      </c>
      <c r="C44" s="21">
        <f t="shared" ref="C44:H56" si="11">C2/B2*100-100</f>
        <v>0.84660020448650641</v>
      </c>
      <c r="D44" s="21">
        <f t="shared" si="11"/>
        <v>-5.6575957037666598</v>
      </c>
      <c r="E44" s="21">
        <f t="shared" si="11"/>
        <v>15.393089427025402</v>
      </c>
      <c r="F44" s="21">
        <f t="shared" si="11"/>
        <v>26.803599829872155</v>
      </c>
      <c r="G44" s="21">
        <f t="shared" si="11"/>
        <v>6.640651309034638</v>
      </c>
      <c r="H44" s="21">
        <f t="shared" si="11"/>
        <v>6.2502533819449297</v>
      </c>
      <c r="I44" s="21">
        <f t="shared" ref="I44:I56" si="12">H2/B2*100-100</f>
        <v>57.736553973161534</v>
      </c>
    </row>
    <row r="45" spans="1:9" x14ac:dyDescent="0.35">
      <c r="A45" s="2" t="s">
        <v>2</v>
      </c>
      <c r="B45" s="21">
        <f t="shared" si="10"/>
        <v>5.1416016567311464</v>
      </c>
      <c r="C45" s="21">
        <f t="shared" si="11"/>
        <v>-3.5737860093784377</v>
      </c>
      <c r="D45" s="21">
        <f t="shared" si="11"/>
        <v>-11.029410187085205</v>
      </c>
      <c r="E45" s="21">
        <f t="shared" si="11"/>
        <v>-5.430270869694084</v>
      </c>
      <c r="F45" s="21">
        <f t="shared" si="11"/>
        <v>44.894902370403088</v>
      </c>
      <c r="G45" s="21">
        <f t="shared" si="11"/>
        <v>0.21519457584209079</v>
      </c>
      <c r="H45" s="21">
        <f t="shared" si="11"/>
        <v>-9.1746936229003921</v>
      </c>
      <c r="I45" s="21">
        <f t="shared" si="12"/>
        <v>7.0008634258591229</v>
      </c>
    </row>
    <row r="46" spans="1:9" x14ac:dyDescent="0.35">
      <c r="A46" s="2" t="s">
        <v>3</v>
      </c>
      <c r="B46" s="21">
        <f t="shared" si="10"/>
        <v>3.2720072951313663</v>
      </c>
      <c r="C46" s="21">
        <f t="shared" si="11"/>
        <v>-12.564345607286029</v>
      </c>
      <c r="D46" s="21">
        <f t="shared" si="11"/>
        <v>-6.3513436916270933</v>
      </c>
      <c r="E46" s="21">
        <f t="shared" si="11"/>
        <v>25.016270651200799</v>
      </c>
      <c r="F46" s="21">
        <f t="shared" si="11"/>
        <v>5.1673062123718978</v>
      </c>
      <c r="G46" s="21">
        <f t="shared" si="11"/>
        <v>24.172299230858101</v>
      </c>
      <c r="H46" s="21">
        <f t="shared" si="11"/>
        <v>-8.5541425011264494</v>
      </c>
      <c r="I46" s="21">
        <f t="shared" si="12"/>
        <v>22.243609232836079</v>
      </c>
    </row>
    <row r="47" spans="1:9" x14ac:dyDescent="0.35">
      <c r="A47" s="2" t="s">
        <v>4</v>
      </c>
      <c r="B47" s="21">
        <f t="shared" si="10"/>
        <v>3.4183358353971682</v>
      </c>
      <c r="C47" s="21">
        <f t="shared" si="11"/>
        <v>16.71566500151296</v>
      </c>
      <c r="D47" s="21">
        <f t="shared" si="11"/>
        <v>7.9322251475094845</v>
      </c>
      <c r="E47" s="21">
        <f t="shared" si="11"/>
        <v>11.535275941507138</v>
      </c>
      <c r="F47" s="21">
        <f t="shared" si="11"/>
        <v>6.4232799428963148</v>
      </c>
      <c r="G47" s="21">
        <f t="shared" si="11"/>
        <v>34.534541796813613</v>
      </c>
      <c r="H47" s="21">
        <f t="shared" si="11"/>
        <v>9.6521051318885043</v>
      </c>
      <c r="I47" s="21">
        <f t="shared" si="12"/>
        <v>120.58701454312927</v>
      </c>
    </row>
    <row r="48" spans="1:9" x14ac:dyDescent="0.35">
      <c r="A48" s="2" t="s">
        <v>5</v>
      </c>
      <c r="B48" s="21">
        <f t="shared" si="10"/>
        <v>8.2412701048811829</v>
      </c>
      <c r="C48" s="21">
        <f t="shared" si="11"/>
        <v>6.3708084744024518</v>
      </c>
      <c r="D48" s="21">
        <f t="shared" si="11"/>
        <v>1.8745064434462648</v>
      </c>
      <c r="E48" s="21">
        <f t="shared" si="11"/>
        <v>20.017737253114333</v>
      </c>
      <c r="F48" s="21">
        <f t="shared" si="11"/>
        <v>7.244051948327666</v>
      </c>
      <c r="G48" s="21">
        <f t="shared" si="11"/>
        <v>11.065276674609322</v>
      </c>
      <c r="H48" s="21">
        <f t="shared" si="11"/>
        <v>18.920260790887824</v>
      </c>
      <c r="I48" s="21">
        <f t="shared" si="12"/>
        <v>84.221698656147083</v>
      </c>
    </row>
    <row r="49" spans="1:11" x14ac:dyDescent="0.35">
      <c r="A49" s="2" t="s">
        <v>6</v>
      </c>
      <c r="B49" s="21">
        <f t="shared" si="10"/>
        <v>7.3706122109593331</v>
      </c>
      <c r="C49" s="21">
        <f t="shared" si="11"/>
        <v>14.903082954647971</v>
      </c>
      <c r="D49" s="21">
        <f t="shared" si="11"/>
        <v>8.8463082387642231</v>
      </c>
      <c r="E49" s="21">
        <f t="shared" si="11"/>
        <v>-6.6633858777534982</v>
      </c>
      <c r="F49" s="21">
        <f t="shared" si="11"/>
        <v>18.644247020782416</v>
      </c>
      <c r="G49" s="21">
        <f t="shared" si="11"/>
        <v>3.9497823472897835</v>
      </c>
      <c r="H49" s="21">
        <f t="shared" si="11"/>
        <v>4.9339085788564319</v>
      </c>
      <c r="I49" s="21">
        <f t="shared" si="12"/>
        <v>51.071849406071323</v>
      </c>
    </row>
    <row r="50" spans="1:11" x14ac:dyDescent="0.35">
      <c r="A50" s="2" t="s">
        <v>7</v>
      </c>
      <c r="B50" s="21">
        <f t="shared" si="10"/>
        <v>3.4883849670372906</v>
      </c>
      <c r="C50" s="21">
        <f t="shared" si="11"/>
        <v>8.5315858796023889</v>
      </c>
      <c r="D50" s="21">
        <f t="shared" si="11"/>
        <v>-7.8292224425510426E-2</v>
      </c>
      <c r="E50" s="21">
        <f t="shared" si="11"/>
        <v>29.086437527455644</v>
      </c>
      <c r="F50" s="21">
        <f t="shared" si="11"/>
        <v>21.019112761142694</v>
      </c>
      <c r="G50" s="21">
        <f t="shared" si="11"/>
        <v>-18.306109702755165</v>
      </c>
      <c r="H50" s="21">
        <f t="shared" si="11"/>
        <v>-4.5008094162914745</v>
      </c>
      <c r="I50" s="21">
        <f t="shared" si="12"/>
        <v>32.172116858032439</v>
      </c>
    </row>
    <row r="51" spans="1:11" x14ac:dyDescent="0.35">
      <c r="A51" s="2" t="s">
        <v>8</v>
      </c>
      <c r="B51" s="21">
        <f t="shared" si="10"/>
        <v>100</v>
      </c>
      <c r="C51" s="21">
        <f t="shared" si="11"/>
        <v>1.5867172462623387</v>
      </c>
      <c r="D51" s="21">
        <f t="shared" si="11"/>
        <v>-0.28604593906320019</v>
      </c>
      <c r="E51" s="21">
        <f t="shared" si="11"/>
        <v>15.70416300000737</v>
      </c>
      <c r="F51" s="21">
        <f t="shared" si="11"/>
        <v>33.834989520645792</v>
      </c>
      <c r="G51" s="21">
        <f t="shared" si="11"/>
        <v>-8.4879401944122179</v>
      </c>
      <c r="H51" s="21">
        <f t="shared" si="11"/>
        <v>4.9881745062912302</v>
      </c>
      <c r="I51" s="21">
        <f t="shared" si="12"/>
        <v>50.705892774402912</v>
      </c>
    </row>
    <row r="52" spans="1:11" x14ac:dyDescent="0.35">
      <c r="A52" s="2" t="s">
        <v>9</v>
      </c>
      <c r="C52" s="21">
        <f t="shared" si="11"/>
        <v>3.9569481391428241</v>
      </c>
      <c r="D52" s="21">
        <f t="shared" si="11"/>
        <v>-0.41231664022538439</v>
      </c>
      <c r="E52" s="21">
        <f t="shared" si="11"/>
        <v>20.530066444741109</v>
      </c>
      <c r="F52" s="21">
        <f t="shared" si="11"/>
        <v>40.882651298514105</v>
      </c>
      <c r="G52" s="21">
        <f t="shared" si="11"/>
        <v>-16.1198489340794</v>
      </c>
      <c r="H52" s="21">
        <f t="shared" si="11"/>
        <v>-1.3238910380165692</v>
      </c>
      <c r="I52" s="21">
        <f t="shared" si="12"/>
        <v>45.506797779186769</v>
      </c>
      <c r="K52" s="9" t="s">
        <v>90</v>
      </c>
    </row>
    <row r="53" spans="1:11" x14ac:dyDescent="0.35">
      <c r="A53" s="2" t="s">
        <v>10</v>
      </c>
      <c r="C53" s="21">
        <f t="shared" si="11"/>
        <v>-5.3602666657006068</v>
      </c>
      <c r="D53" s="21">
        <f t="shared" si="11"/>
        <v>-2.4111838833614456</v>
      </c>
      <c r="E53" s="21">
        <f t="shared" si="11"/>
        <v>16.49804732293741</v>
      </c>
      <c r="F53" s="21">
        <f t="shared" si="11"/>
        <v>22.593382617419948</v>
      </c>
      <c r="G53" s="21">
        <f t="shared" si="11"/>
        <v>4.2034764173786385</v>
      </c>
      <c r="H53" s="21">
        <f t="shared" si="11"/>
        <v>13.949921292570423</v>
      </c>
      <c r="I53" s="21">
        <f t="shared" si="12"/>
        <v>56.622975121373031</v>
      </c>
    </row>
    <row r="54" spans="1:11" x14ac:dyDescent="0.35">
      <c r="A54" s="2" t="s">
        <v>11</v>
      </c>
      <c r="C54" s="21">
        <f t="shared" si="11"/>
        <v>-21.571037439271265</v>
      </c>
      <c r="D54" s="21">
        <f t="shared" si="11"/>
        <v>-23.525902663090477</v>
      </c>
      <c r="E54" s="21">
        <f t="shared" si="11"/>
        <v>54.247043931298833</v>
      </c>
      <c r="F54" s="21">
        <f t="shared" si="11"/>
        <v>12.153838166776907</v>
      </c>
      <c r="G54" s="21">
        <f t="shared" si="11"/>
        <v>-13.896829078298438</v>
      </c>
      <c r="H54" s="21">
        <f t="shared" si="11"/>
        <v>-7.6922921713537136</v>
      </c>
      <c r="I54" s="21">
        <f t="shared" si="12"/>
        <v>-17.533239911557899</v>
      </c>
    </row>
    <row r="55" spans="1:11" x14ac:dyDescent="0.35">
      <c r="A55" s="2" t="s">
        <v>12</v>
      </c>
      <c r="C55" s="21">
        <f t="shared" si="11"/>
        <v>3880.9590022570419</v>
      </c>
      <c r="D55" s="21">
        <f t="shared" si="11"/>
        <v>-65.040790135161842</v>
      </c>
      <c r="E55" s="21">
        <f t="shared" si="11"/>
        <v>32.476933467172074</v>
      </c>
      <c r="F55" s="21">
        <f t="shared" si="11"/>
        <v>354.09843745583993</v>
      </c>
      <c r="G55" s="21">
        <f t="shared" si="11"/>
        <v>-99.541849705285145</v>
      </c>
      <c r="H55" s="21">
        <f t="shared" si="11"/>
        <v>-100</v>
      </c>
      <c r="I55" s="21">
        <f t="shared" si="12"/>
        <v>-100</v>
      </c>
    </row>
    <row r="56" spans="1:11" x14ac:dyDescent="0.35">
      <c r="A56" s="17" t="s">
        <v>13</v>
      </c>
      <c r="C56" s="21">
        <f t="shared" si="11"/>
        <v>1.3840374729629019</v>
      </c>
      <c r="D56" s="21">
        <f t="shared" si="11"/>
        <v>-4.2614461790901714</v>
      </c>
      <c r="E56" s="21">
        <f t="shared" si="11"/>
        <v>14.412063522706958</v>
      </c>
      <c r="F56" s="21">
        <f t="shared" si="11"/>
        <v>27.821626438045314</v>
      </c>
      <c r="G56" s="21">
        <f t="shared" si="11"/>
        <v>2.8989498803718305</v>
      </c>
      <c r="H56" s="21">
        <f t="shared" si="11"/>
        <v>5.113391415763175</v>
      </c>
      <c r="I56" s="21">
        <f t="shared" si="12"/>
        <v>53.532949946586228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DDFAF-14C5-4ADF-B63C-4C8D9EA61018}">
  <sheetPr codeName="Foglio11"/>
  <dimension ref="A1:E15"/>
  <sheetViews>
    <sheetView zoomScale="80" zoomScaleNormal="80" workbookViewId="0"/>
  </sheetViews>
  <sheetFormatPr defaultColWidth="8.7265625" defaultRowHeight="14.5" x14ac:dyDescent="0.35"/>
  <cols>
    <col min="1" max="1" width="31.1796875" style="2" customWidth="1"/>
    <col min="2" max="2" width="16.54296875" style="2" customWidth="1"/>
    <col min="3" max="3" width="12.81640625" style="2" bestFit="1" customWidth="1"/>
    <col min="4" max="5" width="10.54296875" style="2" customWidth="1"/>
    <col min="6" max="16384" width="8.7265625" style="2"/>
  </cols>
  <sheetData>
    <row r="1" spans="1:5" ht="15.5" x14ac:dyDescent="0.35">
      <c r="A1" s="25" t="s">
        <v>122</v>
      </c>
      <c r="B1" s="24"/>
      <c r="C1" s="24"/>
      <c r="D1" s="24"/>
      <c r="E1" s="24"/>
    </row>
    <row r="2" spans="1:5" ht="18.649999999999999" customHeight="1" x14ac:dyDescent="0.35">
      <c r="A2" s="43" t="s">
        <v>67</v>
      </c>
      <c r="B2" s="45" t="s">
        <v>132</v>
      </c>
      <c r="C2" s="47" t="s">
        <v>133</v>
      </c>
      <c r="D2" s="48" t="s">
        <v>135</v>
      </c>
      <c r="E2" s="48"/>
    </row>
    <row r="3" spans="1:5" ht="29.15" customHeight="1" x14ac:dyDescent="0.35">
      <c r="A3" s="44"/>
      <c r="B3" s="46"/>
      <c r="C3" s="46"/>
      <c r="D3" s="26" t="s">
        <v>68</v>
      </c>
      <c r="E3" s="26" t="s">
        <v>69</v>
      </c>
    </row>
    <row r="4" spans="1:5" x14ac:dyDescent="0.35">
      <c r="A4" s="2" t="s">
        <v>35</v>
      </c>
      <c r="B4" s="21">
        <v>788.38750200000004</v>
      </c>
      <c r="C4" s="21">
        <v>78726.195000000007</v>
      </c>
      <c r="D4" s="27">
        <v>121.713958069952</v>
      </c>
      <c r="E4" s="27">
        <v>10.048899271202878</v>
      </c>
    </row>
    <row r="5" spans="1:5" x14ac:dyDescent="0.35">
      <c r="A5" s="2" t="s">
        <v>65</v>
      </c>
      <c r="B5" s="21">
        <v>580.87301000000002</v>
      </c>
      <c r="C5" s="21">
        <v>56809.949000000001</v>
      </c>
      <c r="D5" s="27">
        <v>50.082964803625252</v>
      </c>
      <c r="E5" s="27">
        <v>2.6337142713852466</v>
      </c>
    </row>
    <row r="6" spans="1:5" x14ac:dyDescent="0.35">
      <c r="A6" s="2" t="s">
        <v>38</v>
      </c>
      <c r="B6" s="21">
        <v>525.888329</v>
      </c>
      <c r="C6" s="21">
        <v>161303.321</v>
      </c>
      <c r="D6" s="27">
        <v>398.67320398537396</v>
      </c>
      <c r="E6" s="27">
        <v>279.94051709664149</v>
      </c>
    </row>
    <row r="7" spans="1:5" x14ac:dyDescent="0.35">
      <c r="A7" s="2" t="s">
        <v>89</v>
      </c>
      <c r="B7" s="21">
        <v>522.18904199999997</v>
      </c>
      <c r="C7" s="21">
        <v>112464.68399999999</v>
      </c>
      <c r="D7" s="27">
        <v>79.780846749201089</v>
      </c>
      <c r="E7" s="27">
        <v>65.38465418444423</v>
      </c>
    </row>
    <row r="8" spans="1:5" x14ac:dyDescent="0.35">
      <c r="A8" s="2" t="s">
        <v>63</v>
      </c>
      <c r="B8" s="21">
        <v>482.19076699999999</v>
      </c>
      <c r="C8" s="21">
        <v>278693.86700000003</v>
      </c>
      <c r="D8" s="27">
        <v>130.3086542775178</v>
      </c>
      <c r="E8" s="27">
        <v>71.032324673111958</v>
      </c>
    </row>
    <row r="9" spans="1:5" x14ac:dyDescent="0.35">
      <c r="A9" s="2" t="s">
        <v>81</v>
      </c>
      <c r="B9" s="21">
        <v>414.83197899999999</v>
      </c>
      <c r="C9" s="21">
        <v>95776.528999999995</v>
      </c>
      <c r="D9" s="27">
        <v>20.934786897060111</v>
      </c>
      <c r="E9" s="27">
        <v>2.1852278186351533</v>
      </c>
    </row>
    <row r="10" spans="1:5" x14ac:dyDescent="0.35">
      <c r="A10" s="2" t="s">
        <v>41</v>
      </c>
      <c r="B10" s="21">
        <v>362.726044</v>
      </c>
      <c r="C10" s="21">
        <v>429098.76899999997</v>
      </c>
      <c r="D10" s="27">
        <v>84.747112452581163</v>
      </c>
      <c r="E10" s="27">
        <v>41.130870271684579</v>
      </c>
    </row>
    <row r="11" spans="1:5" x14ac:dyDescent="0.35">
      <c r="A11" s="2" t="s">
        <v>31</v>
      </c>
      <c r="B11" s="21">
        <v>259.95984399999998</v>
      </c>
      <c r="C11" s="21">
        <v>37795.631000000001</v>
      </c>
      <c r="D11" s="27">
        <v>231.49314825337336</v>
      </c>
      <c r="E11" s="27">
        <v>115.55856282470481</v>
      </c>
    </row>
    <row r="12" spans="1:5" x14ac:dyDescent="0.35">
      <c r="A12" s="2" t="s">
        <v>48</v>
      </c>
      <c r="B12" s="21">
        <v>253.08843200000001</v>
      </c>
      <c r="C12" s="21">
        <v>19910.038</v>
      </c>
      <c r="D12" s="27">
        <v>70.183342638481889</v>
      </c>
      <c r="E12" s="27">
        <v>42.684304448309071</v>
      </c>
    </row>
    <row r="13" spans="1:5" x14ac:dyDescent="0.35">
      <c r="A13" s="2" t="s">
        <v>42</v>
      </c>
      <c r="B13" s="21">
        <v>221.79303200000001</v>
      </c>
      <c r="C13" s="21">
        <v>169665.93900000001</v>
      </c>
      <c r="D13" s="27">
        <v>131.78387909196178</v>
      </c>
      <c r="E13" s="27">
        <v>28.376939484369519</v>
      </c>
    </row>
    <row r="14" spans="1:5" x14ac:dyDescent="0.35">
      <c r="A14" s="28" t="s">
        <v>74</v>
      </c>
      <c r="B14" s="29">
        <v>7883.8086369700004</v>
      </c>
      <c r="C14" s="30">
        <v>2287015.3739999998</v>
      </c>
      <c r="D14" s="31">
        <v>87.761986339484281</v>
      </c>
      <c r="E14" s="31">
        <v>42.283147648655486</v>
      </c>
    </row>
    <row r="15" spans="1:5" x14ac:dyDescent="0.35">
      <c r="A15" s="9" t="s">
        <v>90</v>
      </c>
    </row>
  </sheetData>
  <mergeCells count="4">
    <mergeCell ref="A2:A3"/>
    <mergeCell ref="B2:B3"/>
    <mergeCell ref="C2:C3"/>
    <mergeCell ref="D2:E2"/>
  </mergeCells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ED44E-BBCA-49F9-980F-6CCC00751185}">
  <sheetPr codeName="Foglio12"/>
  <dimension ref="A1:E15"/>
  <sheetViews>
    <sheetView zoomScale="80" zoomScaleNormal="80" workbookViewId="0"/>
  </sheetViews>
  <sheetFormatPr defaultColWidth="8.7265625" defaultRowHeight="14.5" x14ac:dyDescent="0.35"/>
  <cols>
    <col min="1" max="1" width="31.1796875" style="2" customWidth="1"/>
    <col min="2" max="2" width="11.54296875" style="2" bestFit="1" customWidth="1"/>
    <col min="3" max="3" width="12.81640625" style="2" bestFit="1" customWidth="1"/>
    <col min="4" max="5" width="10.54296875" style="2" customWidth="1"/>
    <col min="6" max="16384" width="8.7265625" style="2"/>
  </cols>
  <sheetData>
    <row r="1" spans="1:5" ht="15.5" x14ac:dyDescent="0.35">
      <c r="A1" s="33" t="s">
        <v>121</v>
      </c>
    </row>
    <row r="2" spans="1:5" ht="18.649999999999999" customHeight="1" x14ac:dyDescent="0.35">
      <c r="A2" s="43" t="s">
        <v>67</v>
      </c>
      <c r="B2" s="45" t="s">
        <v>132</v>
      </c>
      <c r="C2" s="45" t="s">
        <v>133</v>
      </c>
      <c r="D2" s="49" t="s">
        <v>135</v>
      </c>
      <c r="E2" s="49"/>
    </row>
    <row r="3" spans="1:5" ht="29.15" customHeight="1" x14ac:dyDescent="0.35">
      <c r="A3" s="44"/>
      <c r="B3" s="46"/>
      <c r="C3" s="46"/>
      <c r="D3" s="26" t="s">
        <v>68</v>
      </c>
      <c r="E3" s="26" t="s">
        <v>69</v>
      </c>
    </row>
    <row r="4" spans="1:5" x14ac:dyDescent="0.35">
      <c r="A4" s="2" t="s">
        <v>65</v>
      </c>
      <c r="B4" s="21">
        <v>191.62104500000001</v>
      </c>
      <c r="C4" s="21">
        <v>20278.095000000001</v>
      </c>
      <c r="D4" s="27">
        <v>47.198095084826456</v>
      </c>
      <c r="E4" s="27">
        <v>-10.726229781366577</v>
      </c>
    </row>
    <row r="5" spans="1:5" x14ac:dyDescent="0.35">
      <c r="A5" s="2" t="s">
        <v>35</v>
      </c>
      <c r="B5" s="21">
        <v>115.065622</v>
      </c>
      <c r="C5" s="21">
        <v>11846.156000000001</v>
      </c>
      <c r="D5" s="27">
        <v>54.750601249873498</v>
      </c>
      <c r="E5" s="27">
        <v>-31.420420918846581</v>
      </c>
    </row>
    <row r="6" spans="1:5" x14ac:dyDescent="0.35">
      <c r="A6" s="2" t="s">
        <v>81</v>
      </c>
      <c r="B6" s="21">
        <v>80.885701999999995</v>
      </c>
      <c r="C6" s="21">
        <v>15891.09</v>
      </c>
      <c r="D6" s="27">
        <v>73.598574171104318</v>
      </c>
      <c r="E6" s="27">
        <v>44.131615337019007</v>
      </c>
    </row>
    <row r="7" spans="1:5" x14ac:dyDescent="0.35">
      <c r="A7" s="2" t="s">
        <v>48</v>
      </c>
      <c r="B7" s="21">
        <v>78.019441999999998</v>
      </c>
      <c r="C7" s="21">
        <v>5997.357</v>
      </c>
      <c r="D7" s="27">
        <v>51.658114988891576</v>
      </c>
      <c r="E7" s="27">
        <v>26.583722011086024</v>
      </c>
    </row>
    <row r="8" spans="1:5" x14ac:dyDescent="0.35">
      <c r="A8" s="2" t="s">
        <v>63</v>
      </c>
      <c r="B8" s="21">
        <v>71.505201999999997</v>
      </c>
      <c r="C8" s="21">
        <v>37896.322999999997</v>
      </c>
      <c r="D8" s="27">
        <v>137.67602992239861</v>
      </c>
      <c r="E8" s="27">
        <v>64.484038161568861</v>
      </c>
    </row>
    <row r="9" spans="1:5" x14ac:dyDescent="0.35">
      <c r="A9" s="2" t="s">
        <v>34</v>
      </c>
      <c r="B9" s="21">
        <v>65.212789999999998</v>
      </c>
      <c r="C9" s="21">
        <v>8657.8790000000008</v>
      </c>
      <c r="D9" s="27">
        <v>93.714709324815047</v>
      </c>
      <c r="E9" s="27">
        <v>25.876100013724727</v>
      </c>
    </row>
    <row r="10" spans="1:5" x14ac:dyDescent="0.35">
      <c r="A10" s="2" t="s">
        <v>89</v>
      </c>
      <c r="B10" s="21">
        <v>63.630820999999997</v>
      </c>
      <c r="C10" s="21">
        <v>10458.066000000001</v>
      </c>
      <c r="D10" s="27">
        <v>96.193479362750338</v>
      </c>
      <c r="E10" s="27">
        <v>59.938637049403113</v>
      </c>
    </row>
    <row r="11" spans="1:5" x14ac:dyDescent="0.35">
      <c r="A11" s="2" t="s">
        <v>66</v>
      </c>
      <c r="B11" s="21">
        <v>52.574323</v>
      </c>
      <c r="C11" s="21">
        <v>8631.9760000000006</v>
      </c>
      <c r="D11" s="27">
        <v>-29.427062792641518</v>
      </c>
      <c r="E11" s="27">
        <v>-54.176710003912397</v>
      </c>
    </row>
    <row r="12" spans="1:5" x14ac:dyDescent="0.35">
      <c r="A12" s="2" t="s">
        <v>42</v>
      </c>
      <c r="B12" s="21">
        <v>51.868994000000001</v>
      </c>
      <c r="C12" s="21">
        <v>37139.868000000002</v>
      </c>
      <c r="D12" s="27">
        <v>114.01197004913087</v>
      </c>
      <c r="E12" s="27">
        <v>7.6027618719818095</v>
      </c>
    </row>
    <row r="13" spans="1:5" x14ac:dyDescent="0.35">
      <c r="A13" s="2" t="s">
        <v>57</v>
      </c>
      <c r="B13" s="21">
        <v>50.650655</v>
      </c>
      <c r="C13" s="21">
        <v>3311.0279999999998</v>
      </c>
      <c r="D13" s="27">
        <v>838.55769359054</v>
      </c>
      <c r="E13" s="27">
        <v>515.2177306071485</v>
      </c>
    </row>
    <row r="14" spans="1:5" x14ac:dyDescent="0.35">
      <c r="A14" s="32" t="s">
        <v>74</v>
      </c>
      <c r="B14" s="30">
        <v>1414.6282630000001</v>
      </c>
      <c r="C14" s="30">
        <v>352927.66800000001</v>
      </c>
      <c r="D14" s="31">
        <v>66.167009733918519</v>
      </c>
      <c r="E14" s="31">
        <v>13.145744338363441</v>
      </c>
    </row>
    <row r="15" spans="1:5" x14ac:dyDescent="0.35">
      <c r="A15" s="9" t="s">
        <v>90</v>
      </c>
    </row>
  </sheetData>
  <mergeCells count="4">
    <mergeCell ref="A2:A3"/>
    <mergeCell ref="B2:B3"/>
    <mergeCell ref="C2:C3"/>
    <mergeCell ref="D2:E2"/>
  </mergeCells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67107-3425-4EC7-BB2B-63265DFD26B4}">
  <sheetPr codeName="Foglio13"/>
  <dimension ref="A1:E15"/>
  <sheetViews>
    <sheetView zoomScale="80" zoomScaleNormal="80" workbookViewId="0"/>
  </sheetViews>
  <sheetFormatPr defaultColWidth="8.7265625" defaultRowHeight="14.5" x14ac:dyDescent="0.35"/>
  <cols>
    <col min="1" max="1" width="31.1796875" style="2" customWidth="1"/>
    <col min="2" max="2" width="11.54296875" style="2" bestFit="1" customWidth="1"/>
    <col min="3" max="3" width="12.81640625" style="2" bestFit="1" customWidth="1"/>
    <col min="4" max="5" width="10.54296875" style="2" customWidth="1"/>
    <col min="6" max="16384" width="8.7265625" style="2"/>
  </cols>
  <sheetData>
    <row r="1" spans="1:5" ht="15.5" x14ac:dyDescent="0.35">
      <c r="A1" s="33" t="s">
        <v>120</v>
      </c>
    </row>
    <row r="2" spans="1:5" ht="18.649999999999999" customHeight="1" x14ac:dyDescent="0.35">
      <c r="A2" s="43" t="s">
        <v>67</v>
      </c>
      <c r="B2" s="45" t="s">
        <v>132</v>
      </c>
      <c r="C2" s="45" t="s">
        <v>133</v>
      </c>
      <c r="D2" s="49" t="s">
        <v>135</v>
      </c>
      <c r="E2" s="49"/>
    </row>
    <row r="3" spans="1:5" ht="29.15" customHeight="1" x14ac:dyDescent="0.35">
      <c r="A3" s="44"/>
      <c r="B3" s="46"/>
      <c r="C3" s="46"/>
      <c r="D3" s="26" t="s">
        <v>68</v>
      </c>
      <c r="E3" s="26" t="s">
        <v>69</v>
      </c>
    </row>
    <row r="4" spans="1:5" x14ac:dyDescent="0.35">
      <c r="A4" s="2" t="s">
        <v>61</v>
      </c>
      <c r="B4" s="21">
        <v>58.284221000000002</v>
      </c>
      <c r="C4" s="21">
        <v>50161.936000000002</v>
      </c>
      <c r="D4" s="27">
        <v>580.14124394985936</v>
      </c>
      <c r="E4" s="27">
        <v>410.89090598360929</v>
      </c>
    </row>
    <row r="5" spans="1:5" x14ac:dyDescent="0.35">
      <c r="A5" s="2" t="s">
        <v>63</v>
      </c>
      <c r="B5" s="21">
        <v>45.145626999999998</v>
      </c>
      <c r="C5" s="21">
        <v>30730.374</v>
      </c>
      <c r="D5" s="27">
        <v>88.811818230256634</v>
      </c>
      <c r="E5" s="27">
        <v>23.361269055280552</v>
      </c>
    </row>
    <row r="6" spans="1:5" x14ac:dyDescent="0.35">
      <c r="A6" s="2" t="s">
        <v>35</v>
      </c>
      <c r="B6" s="21">
        <v>42.644632000000001</v>
      </c>
      <c r="C6" s="21">
        <v>4294.1310000000003</v>
      </c>
      <c r="D6" s="27">
        <v>100.99393525201049</v>
      </c>
      <c r="E6" s="27">
        <v>-3.502262144490055</v>
      </c>
    </row>
    <row r="7" spans="1:5" x14ac:dyDescent="0.35">
      <c r="A7" s="2" t="s">
        <v>42</v>
      </c>
      <c r="B7" s="21">
        <v>35.846983999999999</v>
      </c>
      <c r="C7" s="21">
        <v>30512.57</v>
      </c>
      <c r="D7" s="27">
        <v>93.664043545174607</v>
      </c>
      <c r="E7" s="27">
        <v>7.7047447056598894</v>
      </c>
    </row>
    <row r="8" spans="1:5" x14ac:dyDescent="0.35">
      <c r="A8" s="2" t="s">
        <v>34</v>
      </c>
      <c r="B8" s="21">
        <v>26.404384</v>
      </c>
      <c r="C8" s="21">
        <v>3121.9769999999999</v>
      </c>
      <c r="D8" s="27">
        <v>54.928020012437948</v>
      </c>
      <c r="E8" s="27">
        <v>-30.197512088641314</v>
      </c>
    </row>
    <row r="9" spans="1:5" x14ac:dyDescent="0.35">
      <c r="A9" s="2" t="s">
        <v>31</v>
      </c>
      <c r="B9" s="21">
        <v>22.535298000000001</v>
      </c>
      <c r="C9" s="21">
        <v>3313.0210000000002</v>
      </c>
      <c r="D9" s="27">
        <v>200.67586129786451</v>
      </c>
      <c r="E9" s="27">
        <v>105.63656620766493</v>
      </c>
    </row>
    <row r="10" spans="1:5" x14ac:dyDescent="0.35">
      <c r="A10" s="2" t="s">
        <v>76</v>
      </c>
      <c r="B10" s="21">
        <v>21.82574</v>
      </c>
      <c r="C10" s="21">
        <v>1402.78</v>
      </c>
      <c r="D10" s="27">
        <v>180.43445887492609</v>
      </c>
      <c r="E10" s="27">
        <v>128.57748085383739</v>
      </c>
    </row>
    <row r="11" spans="1:5" x14ac:dyDescent="0.35">
      <c r="A11" s="2" t="s">
        <v>65</v>
      </c>
      <c r="B11" s="21">
        <v>15.134887000000001</v>
      </c>
      <c r="C11" s="21">
        <v>2268.402</v>
      </c>
      <c r="D11" s="27">
        <v>29.194196930643923</v>
      </c>
      <c r="E11" s="27">
        <v>-14.0937741899812</v>
      </c>
    </row>
    <row r="12" spans="1:5" x14ac:dyDescent="0.35">
      <c r="A12" s="2" t="s">
        <v>47</v>
      </c>
      <c r="B12" s="21">
        <v>13.922703</v>
      </c>
      <c r="C12" s="21">
        <v>6503.8670000000002</v>
      </c>
      <c r="D12" s="27">
        <v>-35.766837735764796</v>
      </c>
      <c r="E12" s="27">
        <v>-59.29575586366829</v>
      </c>
    </row>
    <row r="13" spans="1:5" x14ac:dyDescent="0.35">
      <c r="A13" s="2" t="s">
        <v>51</v>
      </c>
      <c r="B13" s="21">
        <v>12.808089000000001</v>
      </c>
      <c r="C13" s="21">
        <v>1191.145</v>
      </c>
      <c r="D13" s="27">
        <v>384.44271886669634</v>
      </c>
      <c r="E13" s="27">
        <v>51.998453403023781</v>
      </c>
    </row>
    <row r="14" spans="1:5" x14ac:dyDescent="0.35">
      <c r="A14" s="32" t="s">
        <v>74</v>
      </c>
      <c r="B14" s="30">
        <v>492.5445828</v>
      </c>
      <c r="C14" s="30">
        <v>188410.905</v>
      </c>
      <c r="D14" s="31">
        <v>83.953576665291735</v>
      </c>
      <c r="E14" s="31">
        <v>35.165217000791429</v>
      </c>
    </row>
    <row r="15" spans="1:5" x14ac:dyDescent="0.35">
      <c r="A15" s="9" t="s">
        <v>90</v>
      </c>
    </row>
  </sheetData>
  <mergeCells count="4">
    <mergeCell ref="A2:A3"/>
    <mergeCell ref="B2:B3"/>
    <mergeCell ref="C2:C3"/>
    <mergeCell ref="D2:E2"/>
  </mergeCells>
  <pageMargins left="0.7" right="0.7" top="0.75" bottom="0.75" header="0.3" footer="0.3"/>
  <pageSetup paperSize="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AFC54B-5B73-4B42-9369-31ADDCF64E43}">
  <sheetPr codeName="Foglio14"/>
  <dimension ref="A1:E15"/>
  <sheetViews>
    <sheetView zoomScale="80" zoomScaleNormal="80" workbookViewId="0"/>
  </sheetViews>
  <sheetFormatPr defaultColWidth="8.7265625" defaultRowHeight="14.5" x14ac:dyDescent="0.35"/>
  <cols>
    <col min="1" max="1" width="31.1796875" style="2" customWidth="1"/>
    <col min="2" max="2" width="11.54296875" style="2" bestFit="1" customWidth="1"/>
    <col min="3" max="3" width="12.81640625" style="2" bestFit="1" customWidth="1"/>
    <col min="4" max="5" width="10.54296875" style="2" customWidth="1"/>
    <col min="6" max="16384" width="8.7265625" style="2"/>
  </cols>
  <sheetData>
    <row r="1" spans="1:5" ht="15.5" x14ac:dyDescent="0.35">
      <c r="A1" s="33" t="s">
        <v>119</v>
      </c>
    </row>
    <row r="2" spans="1:5" ht="18.649999999999999" customHeight="1" x14ac:dyDescent="0.35">
      <c r="A2" s="43" t="s">
        <v>67</v>
      </c>
      <c r="B2" s="45" t="s">
        <v>132</v>
      </c>
      <c r="C2" s="45" t="s">
        <v>133</v>
      </c>
      <c r="D2" s="49" t="s">
        <v>135</v>
      </c>
      <c r="E2" s="49"/>
    </row>
    <row r="3" spans="1:5" ht="29.15" customHeight="1" x14ac:dyDescent="0.35">
      <c r="A3" s="44"/>
      <c r="B3" s="46"/>
      <c r="C3" s="46"/>
      <c r="D3" s="26" t="s">
        <v>68</v>
      </c>
      <c r="E3" s="26" t="s">
        <v>69</v>
      </c>
    </row>
    <row r="4" spans="1:5" x14ac:dyDescent="0.35">
      <c r="A4" s="2" t="s">
        <v>82</v>
      </c>
      <c r="B4" s="21">
        <v>928.38005599999997</v>
      </c>
      <c r="C4" s="21">
        <v>238272.497</v>
      </c>
      <c r="D4" s="34">
        <v>126.14892718346749</v>
      </c>
      <c r="E4" s="34">
        <v>35.70102650853358</v>
      </c>
    </row>
    <row r="5" spans="1:5" x14ac:dyDescent="0.35">
      <c r="A5" s="2" t="s">
        <v>77</v>
      </c>
      <c r="B5" s="21">
        <v>662.19759599999998</v>
      </c>
      <c r="C5" s="21">
        <v>1678241.2250000001</v>
      </c>
      <c r="D5" s="34">
        <v>10.727047755155544</v>
      </c>
      <c r="E5" s="34">
        <v>-6.6970120981386838</v>
      </c>
    </row>
    <row r="6" spans="1:5" x14ac:dyDescent="0.35">
      <c r="A6" s="2" t="s">
        <v>72</v>
      </c>
      <c r="B6" s="21">
        <v>602.90923199999997</v>
      </c>
      <c r="C6" s="21">
        <v>1416571.916</v>
      </c>
      <c r="D6" s="34">
        <v>363.5400196056973</v>
      </c>
      <c r="E6" s="34">
        <v>271.03141633425093</v>
      </c>
    </row>
    <row r="7" spans="1:5" x14ac:dyDescent="0.35">
      <c r="A7" s="2" t="s">
        <v>70</v>
      </c>
      <c r="B7" s="21">
        <v>200.46579199999999</v>
      </c>
      <c r="C7" s="21">
        <v>32099.449000000001</v>
      </c>
      <c r="D7" s="34">
        <v>20.428637628852549</v>
      </c>
      <c r="E7" s="34">
        <v>1.8178541845604308</v>
      </c>
    </row>
    <row r="8" spans="1:5" x14ac:dyDescent="0.35">
      <c r="A8" s="2" t="s">
        <v>73</v>
      </c>
      <c r="B8" s="21">
        <v>157.31097399999999</v>
      </c>
      <c r="C8" s="21">
        <v>26205.025000000001</v>
      </c>
      <c r="D8" s="34">
        <v>4.1136414373407106</v>
      </c>
      <c r="E8" s="34">
        <v>7.6147650519977379</v>
      </c>
    </row>
    <row r="9" spans="1:5" x14ac:dyDescent="0.35">
      <c r="A9" s="2" t="s">
        <v>71</v>
      </c>
      <c r="B9" s="21">
        <v>80.609273000000002</v>
      </c>
      <c r="C9" s="21">
        <v>7184.067</v>
      </c>
      <c r="D9" s="34">
        <v>4.1999229991689262</v>
      </c>
      <c r="E9" s="34">
        <v>-21.68404122276409</v>
      </c>
    </row>
    <row r="10" spans="1:5" x14ac:dyDescent="0.35">
      <c r="A10" s="2" t="s">
        <v>55</v>
      </c>
      <c r="B10" s="21">
        <v>42.161169999999998</v>
      </c>
      <c r="C10" s="21">
        <v>50423.542000000001</v>
      </c>
      <c r="D10" s="34">
        <v>1067.2682804201163</v>
      </c>
      <c r="E10" s="34">
        <v>504.80151321695939</v>
      </c>
    </row>
    <row r="11" spans="1:5" x14ac:dyDescent="0.35">
      <c r="A11" s="2" t="s">
        <v>58</v>
      </c>
      <c r="B11" s="21">
        <v>41.174413000000001</v>
      </c>
      <c r="C11" s="21">
        <v>6939.0640000000003</v>
      </c>
      <c r="D11" s="34">
        <v>92.87364467151265</v>
      </c>
      <c r="E11" s="34">
        <v>54.31815533350116</v>
      </c>
    </row>
    <row r="12" spans="1:5" x14ac:dyDescent="0.35">
      <c r="A12" s="2" t="s">
        <v>62</v>
      </c>
      <c r="B12" s="21">
        <v>39.520797000000002</v>
      </c>
      <c r="C12" s="21">
        <v>70704.078999999998</v>
      </c>
      <c r="D12" s="34">
        <v>1394.8663044563668</v>
      </c>
      <c r="E12" s="34">
        <v>1958.2488369527216</v>
      </c>
    </row>
    <row r="13" spans="1:5" x14ac:dyDescent="0.35">
      <c r="A13" s="2" t="s">
        <v>75</v>
      </c>
      <c r="B13" s="21">
        <v>35.318134000000001</v>
      </c>
      <c r="C13" s="21">
        <v>19913.677</v>
      </c>
      <c r="D13" s="34">
        <v>57.827152262539585</v>
      </c>
      <c r="E13" s="34">
        <v>16.141078063770735</v>
      </c>
    </row>
    <row r="14" spans="1:5" x14ac:dyDescent="0.35">
      <c r="A14" s="32" t="s">
        <v>74</v>
      </c>
      <c r="B14" s="30">
        <v>3096.7447780000002</v>
      </c>
      <c r="C14" s="30">
        <v>3871268.074</v>
      </c>
      <c r="D14" s="35">
        <v>60.444202794513167</v>
      </c>
      <c r="E14" s="35">
        <v>38.790756732273209</v>
      </c>
    </row>
    <row r="15" spans="1:5" x14ac:dyDescent="0.35">
      <c r="A15" s="9" t="s">
        <v>90</v>
      </c>
    </row>
  </sheetData>
  <mergeCells count="4">
    <mergeCell ref="A2:A3"/>
    <mergeCell ref="B2:B3"/>
    <mergeCell ref="C2:C3"/>
    <mergeCell ref="D2:E2"/>
  </mergeCells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39341-4D6C-4B71-AE73-D9059ACB5255}">
  <sheetPr codeName="Foglio3"/>
  <dimension ref="A1:F55"/>
  <sheetViews>
    <sheetView topLeftCell="F1" zoomScale="80" zoomScaleNormal="80" workbookViewId="0">
      <selection activeCell="F2" sqref="F2"/>
    </sheetView>
  </sheetViews>
  <sheetFormatPr defaultColWidth="8.7265625" defaultRowHeight="14.5" x14ac:dyDescent="0.35"/>
  <cols>
    <col min="1" max="1" width="16.26953125" style="2" bestFit="1" customWidth="1"/>
    <col min="2" max="2" width="7" style="2" bestFit="1" customWidth="1"/>
    <col min="3" max="3" width="13.7265625" style="2" bestFit="1" customWidth="1"/>
    <col min="4" max="4" width="14.453125" style="2" bestFit="1" customWidth="1"/>
    <col min="5" max="16384" width="8.7265625" style="2"/>
  </cols>
  <sheetData>
    <row r="1" spans="1:6" ht="15.5" x14ac:dyDescent="0.35">
      <c r="A1" s="12"/>
      <c r="B1" s="12"/>
      <c r="C1" s="12" t="s">
        <v>19</v>
      </c>
      <c r="D1" s="12"/>
      <c r="F1" s="33" t="s">
        <v>123</v>
      </c>
    </row>
    <row r="2" spans="1:6" x14ac:dyDescent="0.35">
      <c r="A2" s="13" t="s">
        <v>20</v>
      </c>
      <c r="B2" s="13">
        <v>2024</v>
      </c>
      <c r="C2" s="13">
        <v>2018</v>
      </c>
      <c r="D2" s="13">
        <v>2024</v>
      </c>
    </row>
    <row r="3" spans="1:6" x14ac:dyDescent="0.35">
      <c r="A3" s="2" t="s">
        <v>26</v>
      </c>
      <c r="B3" s="14">
        <v>0.26804661043398198</v>
      </c>
      <c r="C3" s="15">
        <v>799618472</v>
      </c>
      <c r="D3" s="15">
        <v>1013953493.0599999</v>
      </c>
    </row>
    <row r="4" spans="1:6" x14ac:dyDescent="0.35">
      <c r="A4" s="2" t="s">
        <v>23</v>
      </c>
      <c r="B4" s="14">
        <v>0.62803804320373668</v>
      </c>
      <c r="C4" s="15">
        <v>549468445</v>
      </c>
      <c r="D4" s="15">
        <v>894555532</v>
      </c>
    </row>
    <row r="5" spans="1:6" x14ac:dyDescent="0.35">
      <c r="A5" s="2" t="s">
        <v>21</v>
      </c>
      <c r="B5" s="14">
        <v>0.49313988775310147</v>
      </c>
      <c r="C5" s="15">
        <v>423038148</v>
      </c>
      <c r="D5" s="15">
        <v>631655132.81999993</v>
      </c>
    </row>
    <row r="6" spans="1:6" x14ac:dyDescent="0.35">
      <c r="A6" s="2" t="s">
        <v>25</v>
      </c>
      <c r="B6" s="14">
        <v>1.4497038733816838</v>
      </c>
      <c r="C6" s="15">
        <v>228242366</v>
      </c>
      <c r="D6" s="15">
        <v>559126208.05999994</v>
      </c>
    </row>
    <row r="7" spans="1:6" x14ac:dyDescent="0.35">
      <c r="A7" s="2" t="s">
        <v>29</v>
      </c>
      <c r="B7" s="16">
        <v>0.95606724715084701</v>
      </c>
      <c r="C7" s="15">
        <v>259103587</v>
      </c>
      <c r="D7" s="15">
        <v>506824040.14999998</v>
      </c>
    </row>
    <row r="8" spans="1:6" x14ac:dyDescent="0.35">
      <c r="A8" s="2" t="s">
        <v>27</v>
      </c>
      <c r="B8" s="14">
        <v>0.70251353462772015</v>
      </c>
      <c r="C8" s="15">
        <v>255260438</v>
      </c>
      <c r="D8" s="15">
        <v>434584350.55000001</v>
      </c>
    </row>
    <row r="9" spans="1:6" x14ac:dyDescent="0.35">
      <c r="A9" s="2" t="s">
        <v>30</v>
      </c>
      <c r="B9" s="16">
        <v>8.0573478801133826E-3</v>
      </c>
      <c r="C9" s="15">
        <v>221752992</v>
      </c>
      <c r="D9" s="15">
        <v>223539733</v>
      </c>
    </row>
    <row r="10" spans="1:6" x14ac:dyDescent="0.35">
      <c r="A10" s="2" t="s">
        <v>24</v>
      </c>
      <c r="B10" s="14">
        <v>0.61829176579355039</v>
      </c>
      <c r="C10" s="15">
        <v>101873642</v>
      </c>
      <c r="D10" s="15">
        <v>164861276</v>
      </c>
    </row>
    <row r="11" spans="1:6" x14ac:dyDescent="0.35">
      <c r="A11" s="2" t="s">
        <v>28</v>
      </c>
      <c r="B11" s="16">
        <v>0.44591693916736141</v>
      </c>
      <c r="C11" s="15">
        <v>104773739</v>
      </c>
      <c r="D11" s="15">
        <v>151494124</v>
      </c>
    </row>
    <row r="12" spans="1:6" x14ac:dyDescent="0.35">
      <c r="A12" s="2" t="s">
        <v>22</v>
      </c>
      <c r="B12" s="14">
        <v>0.96539549710663464</v>
      </c>
      <c r="C12" s="15">
        <v>77061474</v>
      </c>
      <c r="D12" s="15">
        <v>151456274</v>
      </c>
    </row>
    <row r="13" spans="1:6" x14ac:dyDescent="0.35">
      <c r="B13" s="16"/>
      <c r="C13" s="15"/>
      <c r="D13" s="15"/>
    </row>
    <row r="14" spans="1:6" x14ac:dyDescent="0.35">
      <c r="B14" s="14"/>
      <c r="C14" s="15"/>
      <c r="D14" s="15"/>
    </row>
    <row r="15" spans="1:6" x14ac:dyDescent="0.35">
      <c r="B15" s="14"/>
      <c r="C15" s="15"/>
      <c r="D15" s="15"/>
    </row>
    <row r="16" spans="1:6" x14ac:dyDescent="0.35">
      <c r="B16" s="14"/>
      <c r="C16" s="15"/>
      <c r="D16" s="15"/>
    </row>
    <row r="17" spans="2:6" x14ac:dyDescent="0.35">
      <c r="B17" s="14"/>
      <c r="C17" s="15"/>
      <c r="D17" s="15"/>
    </row>
    <row r="18" spans="2:6" x14ac:dyDescent="0.35">
      <c r="B18" s="16"/>
      <c r="C18" s="15"/>
      <c r="D18" s="15"/>
    </row>
    <row r="19" spans="2:6" x14ac:dyDescent="0.35">
      <c r="B19" s="16"/>
      <c r="C19" s="15"/>
      <c r="D19" s="15"/>
      <c r="F19" s="9" t="s">
        <v>90</v>
      </c>
    </row>
    <row r="20" spans="2:6" x14ac:dyDescent="0.35">
      <c r="B20" s="16"/>
      <c r="C20" s="15"/>
      <c r="D20" s="15"/>
    </row>
    <row r="21" spans="2:6" x14ac:dyDescent="0.35">
      <c r="B21" s="16"/>
      <c r="C21" s="15"/>
      <c r="D21" s="15"/>
    </row>
    <row r="22" spans="2:6" x14ac:dyDescent="0.35">
      <c r="B22" s="14"/>
      <c r="C22" s="15"/>
      <c r="D22" s="15"/>
    </row>
    <row r="23" spans="2:6" x14ac:dyDescent="0.35">
      <c r="B23" s="16"/>
      <c r="C23" s="15"/>
      <c r="D23" s="15"/>
    </row>
    <row r="24" spans="2:6" x14ac:dyDescent="0.35">
      <c r="B24" s="14"/>
      <c r="C24" s="15"/>
      <c r="D24" s="15"/>
    </row>
    <row r="25" spans="2:6" x14ac:dyDescent="0.35">
      <c r="B25" s="14"/>
      <c r="C25" s="15"/>
      <c r="D25" s="15"/>
    </row>
    <row r="26" spans="2:6" x14ac:dyDescent="0.35">
      <c r="B26" s="16"/>
      <c r="C26" s="15"/>
      <c r="D26" s="15"/>
    </row>
    <row r="27" spans="2:6" x14ac:dyDescent="0.35">
      <c r="B27" s="14"/>
      <c r="C27" s="15"/>
      <c r="D27" s="15"/>
    </row>
    <row r="28" spans="2:6" x14ac:dyDescent="0.35">
      <c r="B28" s="16"/>
      <c r="C28" s="15"/>
      <c r="D28" s="15"/>
    </row>
    <row r="29" spans="2:6" x14ac:dyDescent="0.35">
      <c r="B29" s="14"/>
      <c r="C29" s="15"/>
      <c r="D29" s="15"/>
    </row>
    <row r="30" spans="2:6" x14ac:dyDescent="0.35">
      <c r="B30" s="14"/>
      <c r="C30" s="15"/>
      <c r="D30" s="15"/>
    </row>
    <row r="31" spans="2:6" x14ac:dyDescent="0.35">
      <c r="B31" s="16"/>
      <c r="C31" s="15"/>
      <c r="D31" s="15"/>
    </row>
    <row r="32" spans="2:6" x14ac:dyDescent="0.35">
      <c r="B32" s="14"/>
      <c r="C32" s="15"/>
      <c r="D32" s="15"/>
    </row>
    <row r="33" spans="2:4" x14ac:dyDescent="0.35">
      <c r="B33" s="16"/>
      <c r="C33" s="15"/>
      <c r="D33" s="15"/>
    </row>
    <row r="34" spans="2:4" x14ac:dyDescent="0.35">
      <c r="B34" s="16"/>
      <c r="C34" s="15"/>
      <c r="D34" s="15"/>
    </row>
    <row r="35" spans="2:4" x14ac:dyDescent="0.35">
      <c r="B35" s="16"/>
      <c r="C35" s="15"/>
      <c r="D35" s="15"/>
    </row>
    <row r="36" spans="2:4" x14ac:dyDescent="0.35">
      <c r="B36" s="16"/>
      <c r="C36" s="15"/>
      <c r="D36" s="15"/>
    </row>
    <row r="37" spans="2:4" x14ac:dyDescent="0.35">
      <c r="B37" s="16"/>
      <c r="C37" s="15"/>
      <c r="D37" s="15"/>
    </row>
    <row r="38" spans="2:4" x14ac:dyDescent="0.35">
      <c r="B38" s="16"/>
      <c r="C38" s="15"/>
      <c r="D38" s="15"/>
    </row>
    <row r="39" spans="2:4" x14ac:dyDescent="0.35">
      <c r="B39" s="14"/>
      <c r="C39" s="15"/>
      <c r="D39" s="15"/>
    </row>
    <row r="40" spans="2:4" x14ac:dyDescent="0.35">
      <c r="B40" s="16"/>
      <c r="C40" s="15"/>
      <c r="D40" s="15"/>
    </row>
    <row r="41" spans="2:4" x14ac:dyDescent="0.35">
      <c r="B41" s="16"/>
      <c r="C41" s="15"/>
      <c r="D41" s="15"/>
    </row>
    <row r="42" spans="2:4" x14ac:dyDescent="0.35">
      <c r="B42" s="16"/>
      <c r="C42" s="15"/>
      <c r="D42" s="15"/>
    </row>
    <row r="43" spans="2:4" x14ac:dyDescent="0.35">
      <c r="B43" s="16"/>
      <c r="C43" s="15"/>
      <c r="D43" s="15"/>
    </row>
    <row r="44" spans="2:4" x14ac:dyDescent="0.35">
      <c r="B44" s="16"/>
      <c r="C44" s="15"/>
      <c r="D44" s="15"/>
    </row>
    <row r="45" spans="2:4" x14ac:dyDescent="0.35">
      <c r="B45" s="16"/>
      <c r="C45" s="15"/>
      <c r="D45" s="15"/>
    </row>
    <row r="46" spans="2:4" x14ac:dyDescent="0.35">
      <c r="B46" s="16"/>
      <c r="C46" s="15"/>
      <c r="D46" s="15"/>
    </row>
    <row r="47" spans="2:4" x14ac:dyDescent="0.35">
      <c r="B47" s="16"/>
      <c r="C47" s="15"/>
      <c r="D47" s="15"/>
    </row>
    <row r="48" spans="2:4" x14ac:dyDescent="0.35">
      <c r="B48" s="16"/>
      <c r="C48" s="15"/>
      <c r="D48" s="15"/>
    </row>
    <row r="49" spans="1:4" x14ac:dyDescent="0.35">
      <c r="B49" s="16"/>
      <c r="C49" s="15"/>
      <c r="D49" s="15"/>
    </row>
    <row r="50" spans="1:4" x14ac:dyDescent="0.35">
      <c r="B50" s="14"/>
      <c r="C50" s="15"/>
      <c r="D50" s="15"/>
    </row>
    <row r="51" spans="1:4" x14ac:dyDescent="0.35">
      <c r="B51" s="16"/>
      <c r="C51" s="15"/>
      <c r="D51" s="15"/>
    </row>
    <row r="52" spans="1:4" x14ac:dyDescent="0.35">
      <c r="B52" s="16"/>
      <c r="C52" s="15"/>
      <c r="D52" s="15"/>
    </row>
    <row r="53" spans="1:4" x14ac:dyDescent="0.35">
      <c r="B53" s="16"/>
      <c r="C53" s="15"/>
      <c r="D53" s="15"/>
    </row>
    <row r="54" spans="1:4" x14ac:dyDescent="0.35">
      <c r="B54" s="16"/>
      <c r="C54" s="15"/>
      <c r="D54" s="15"/>
    </row>
    <row r="55" spans="1:4" x14ac:dyDescent="0.35">
      <c r="A55" s="17"/>
      <c r="B55" s="18"/>
      <c r="C55" s="19"/>
      <c r="D55" s="19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479AE-0E7B-493E-A2A3-DAAE052417AF}">
  <sheetPr codeName="Foglio4"/>
  <dimension ref="A1:E15"/>
  <sheetViews>
    <sheetView zoomScale="80" zoomScaleNormal="80" workbookViewId="0"/>
  </sheetViews>
  <sheetFormatPr defaultColWidth="8.7265625" defaultRowHeight="14.5" x14ac:dyDescent="0.35"/>
  <cols>
    <col min="1" max="1" width="33.453125" style="2" customWidth="1"/>
    <col min="2" max="2" width="11.54296875" style="2" bestFit="1" customWidth="1"/>
    <col min="3" max="3" width="12.81640625" style="2" bestFit="1" customWidth="1"/>
    <col min="4" max="5" width="10.54296875" style="2" customWidth="1"/>
    <col min="6" max="16384" width="8.7265625" style="2"/>
  </cols>
  <sheetData>
    <row r="1" spans="1:5" ht="15.5" x14ac:dyDescent="0.35">
      <c r="A1" s="33" t="s">
        <v>124</v>
      </c>
    </row>
    <row r="2" spans="1:5" ht="18.649999999999999" customHeight="1" x14ac:dyDescent="0.35">
      <c r="A2" s="43" t="s">
        <v>67</v>
      </c>
      <c r="B2" s="45" t="s">
        <v>132</v>
      </c>
      <c r="C2" s="45" t="s">
        <v>133</v>
      </c>
      <c r="D2" s="49" t="s">
        <v>135</v>
      </c>
      <c r="E2" s="49"/>
    </row>
    <row r="3" spans="1:5" ht="29.15" customHeight="1" x14ac:dyDescent="0.35">
      <c r="A3" s="44"/>
      <c r="B3" s="46"/>
      <c r="C3" s="46"/>
      <c r="D3" s="26" t="s">
        <v>68</v>
      </c>
      <c r="E3" s="26" t="s">
        <v>69</v>
      </c>
    </row>
    <row r="4" spans="1:5" x14ac:dyDescent="0.35">
      <c r="A4" s="2" t="s">
        <v>31</v>
      </c>
      <c r="B4" s="21">
        <v>46.296948</v>
      </c>
      <c r="C4" s="21">
        <v>9054.4770000000008</v>
      </c>
      <c r="D4" s="27">
        <v>315.49677170034556</v>
      </c>
      <c r="E4" s="27">
        <v>190.00933015986186</v>
      </c>
    </row>
    <row r="5" spans="1:5" x14ac:dyDescent="0.35">
      <c r="A5" s="2" t="s">
        <v>32</v>
      </c>
      <c r="B5" s="21">
        <v>43.560988999999999</v>
      </c>
      <c r="C5" s="21">
        <v>7884.6279999999997</v>
      </c>
      <c r="D5" s="27">
        <v>352.06829521714093</v>
      </c>
      <c r="E5" s="27">
        <v>268.62745831414526</v>
      </c>
    </row>
    <row r="6" spans="1:5" x14ac:dyDescent="0.35">
      <c r="A6" s="2" t="s">
        <v>33</v>
      </c>
      <c r="B6" s="21">
        <v>34.108400000000003</v>
      </c>
      <c r="C6" s="21">
        <v>22524.473999999998</v>
      </c>
      <c r="D6" s="27">
        <v>205.08495194261735</v>
      </c>
      <c r="E6" s="27">
        <v>41.520787423085345</v>
      </c>
    </row>
    <row r="7" spans="1:5" x14ac:dyDescent="0.35">
      <c r="A7" s="2" t="s">
        <v>65</v>
      </c>
      <c r="B7" s="21">
        <v>32.642497489999997</v>
      </c>
      <c r="C7" s="21">
        <v>3632.72</v>
      </c>
      <c r="D7" s="27">
        <v>-19.32393716122014</v>
      </c>
      <c r="E7" s="27">
        <v>-57.244608056546454</v>
      </c>
    </row>
    <row r="8" spans="1:5" x14ac:dyDescent="0.35">
      <c r="A8" s="2" t="s">
        <v>63</v>
      </c>
      <c r="B8" s="21">
        <v>30.135306</v>
      </c>
      <c r="C8" s="21">
        <v>26399.151999999998</v>
      </c>
      <c r="D8" s="27">
        <v>45.403908027497678</v>
      </c>
      <c r="E8" s="27">
        <v>4.147307009252011E-2</v>
      </c>
    </row>
    <row r="9" spans="1:5" x14ac:dyDescent="0.35">
      <c r="A9" s="2" t="s">
        <v>34</v>
      </c>
      <c r="B9" s="21">
        <v>28.744316999999999</v>
      </c>
      <c r="C9" s="21">
        <v>3359.4110000000001</v>
      </c>
      <c r="D9" s="27">
        <v>120.57005650242087</v>
      </c>
      <c r="E9" s="27">
        <v>31.987985415913627</v>
      </c>
    </row>
    <row r="10" spans="1:5" x14ac:dyDescent="0.35">
      <c r="A10" s="2" t="s">
        <v>76</v>
      </c>
      <c r="B10" s="21">
        <v>23.310863999999999</v>
      </c>
      <c r="C10" s="21">
        <v>2488.357</v>
      </c>
      <c r="D10" s="27">
        <v>52.060926487040071</v>
      </c>
      <c r="E10" s="27">
        <v>57.428774964824015</v>
      </c>
    </row>
    <row r="11" spans="1:5" x14ac:dyDescent="0.35">
      <c r="A11" s="2" t="s">
        <v>66</v>
      </c>
      <c r="B11" s="21">
        <v>16.479430789999999</v>
      </c>
      <c r="C11" s="21">
        <v>3158.3339999999998</v>
      </c>
      <c r="D11" s="27">
        <v>-52.596942270602632</v>
      </c>
      <c r="E11" s="27">
        <v>-64.974815696410118</v>
      </c>
    </row>
    <row r="12" spans="1:5" x14ac:dyDescent="0.35">
      <c r="A12" s="2" t="s">
        <v>35</v>
      </c>
      <c r="B12" s="21">
        <v>16.241907999999999</v>
      </c>
      <c r="C12" s="21">
        <v>1781.5640000000001</v>
      </c>
      <c r="D12" s="27">
        <v>-15.036180709787224</v>
      </c>
      <c r="E12" s="27">
        <v>-57.669091824951416</v>
      </c>
    </row>
    <row r="13" spans="1:5" x14ac:dyDescent="0.35">
      <c r="A13" s="2" t="s">
        <v>36</v>
      </c>
      <c r="B13" s="21">
        <v>15.145771</v>
      </c>
      <c r="C13" s="21">
        <v>9946.4349999999995</v>
      </c>
      <c r="D13" s="27">
        <v>171.50437315798277</v>
      </c>
      <c r="E13" s="27">
        <v>207.77841418429443</v>
      </c>
    </row>
    <row r="14" spans="1:5" x14ac:dyDescent="0.35">
      <c r="A14" s="32" t="s">
        <v>74</v>
      </c>
      <c r="B14" s="30">
        <v>631.65513281999995</v>
      </c>
      <c r="C14" s="30">
        <v>226288.80499999999</v>
      </c>
      <c r="D14" s="31">
        <v>49.31398877531015</v>
      </c>
      <c r="E14" s="31">
        <v>20.553700439056669</v>
      </c>
    </row>
    <row r="15" spans="1:5" x14ac:dyDescent="0.35">
      <c r="A15" s="9" t="s">
        <v>90</v>
      </c>
    </row>
  </sheetData>
  <mergeCells count="4">
    <mergeCell ref="B2:B3"/>
    <mergeCell ref="C2:C3"/>
    <mergeCell ref="D2:E2"/>
    <mergeCell ref="A2:A3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17</vt:i4>
      </vt:variant>
      <vt:variant>
        <vt:lpstr>Intervalli denominati</vt:lpstr>
      </vt:variant>
      <vt:variant>
        <vt:i4>1</vt:i4>
      </vt:variant>
    </vt:vector>
  </HeadingPairs>
  <TitlesOfParts>
    <vt:vector size="18" baseType="lpstr">
      <vt:lpstr>t1</vt:lpstr>
      <vt:lpstr>f1 e 2</vt:lpstr>
      <vt:lpstr>f3 e 4</vt:lpstr>
      <vt:lpstr>t2</vt:lpstr>
      <vt:lpstr>t3</vt:lpstr>
      <vt:lpstr>t4</vt:lpstr>
      <vt:lpstr>t5</vt:lpstr>
      <vt:lpstr>f5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't1'!_ftnref1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Solazzo (CREA-PB)</dc:creator>
  <cp:lastModifiedBy>Marco Amato (CREA-PB)</cp:lastModifiedBy>
  <dcterms:created xsi:type="dcterms:W3CDTF">2025-11-12T15:08:30Z</dcterms:created>
  <dcterms:modified xsi:type="dcterms:W3CDTF">2025-12-18T10:08:00Z</dcterms:modified>
</cp:coreProperties>
</file>